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34" activeTab="2"/>
  </bookViews>
  <sheets>
    <sheet name="附表1-基础数据表 " sheetId="7" r:id="rId1"/>
    <sheet name="附表2-支出明细表 " sheetId="8" r:id="rId2"/>
    <sheet name="附表3-2020年度整体支出绩效评价指标体系表" sheetId="3" r:id="rId3"/>
    <sheet name="附表4--绩效目标完成情况表" sheetId="4" r:id="rId4"/>
    <sheet name="附表5-项目支出表" sheetId="5" r:id="rId5"/>
  </sheets>
  <definedNames>
    <definedName name="_xlnm.Print_Titles" localSheetId="3">'附表4--绩效目标完成情况表'!$3:$3</definedName>
    <definedName name="_xlnm.Print_Area" localSheetId="3">'附表4--绩效目标完成情况表'!$A$1:$D$66</definedName>
    <definedName name="_xlnm.Print_Area" localSheetId="4">'附表5-项目支出表'!$A$1:$H$36</definedName>
    <definedName name="_xlnm.Print_Titles" localSheetId="2">'附表3-2020年度整体支出绩效评价指标体系表'!$2:$3</definedName>
    <definedName name="_xlnm.Print_Area" localSheetId="0">'附表1-基础数据表 '!$A$1:$G$47</definedName>
    <definedName name="_xlnm.Print_Area" localSheetId="1">'附表2-支出明细表 '!$A$1:$K$46</definedName>
    <definedName name="_xlnm.Print_Titles" localSheetId="1">'附表2-支出明细表 '!$2:$5</definedName>
  </definedNames>
  <calcPr calcId="144525"/>
</workbook>
</file>

<file path=xl/sharedStrings.xml><?xml version="1.0" encoding="utf-8"?>
<sst xmlns="http://schemas.openxmlformats.org/spreadsheetml/2006/main" count="521" uniqueCount="454">
  <si>
    <t>附件1</t>
  </si>
  <si>
    <t>部门整体支出绩效评价基础数据表</t>
  </si>
  <si>
    <t>单位名称：常德市自然资源和规划局高新区分局</t>
  </si>
  <si>
    <t>金额单位：万元</t>
  </si>
  <si>
    <t>项目</t>
  </si>
  <si>
    <r>
      <rPr>
        <sz val="11"/>
        <rFont val="Times New Roman"/>
        <charset val="134"/>
      </rPr>
      <t>2020</t>
    </r>
    <r>
      <rPr>
        <sz val="11"/>
        <rFont val="宋体"/>
        <charset val="134"/>
      </rPr>
      <t>年编制数</t>
    </r>
  </si>
  <si>
    <r>
      <rPr>
        <sz val="11"/>
        <rFont val="Times New Roman"/>
        <charset val="134"/>
      </rPr>
      <t>2020</t>
    </r>
    <r>
      <rPr>
        <sz val="11"/>
        <rFont val="宋体"/>
        <charset val="134"/>
      </rPr>
      <t>年实际在职人数</t>
    </r>
  </si>
  <si>
    <t>控制率</t>
  </si>
  <si>
    <t>财政供养人员情况</t>
  </si>
  <si>
    <t>经费控制情况</t>
  </si>
  <si>
    <r>
      <rPr>
        <sz val="11"/>
        <rFont val="Times New Roman"/>
        <charset val="134"/>
      </rPr>
      <t>2019</t>
    </r>
    <r>
      <rPr>
        <sz val="11"/>
        <rFont val="仿宋"/>
        <charset val="134"/>
      </rPr>
      <t>年决算数</t>
    </r>
  </si>
  <si>
    <r>
      <rPr>
        <sz val="11"/>
        <rFont val="Times New Roman"/>
        <charset val="134"/>
      </rPr>
      <t>2020</t>
    </r>
    <r>
      <rPr>
        <sz val="11"/>
        <rFont val="仿宋"/>
        <charset val="134"/>
      </rPr>
      <t>年预算数</t>
    </r>
  </si>
  <si>
    <r>
      <rPr>
        <sz val="11"/>
        <rFont val="Times New Roman"/>
        <charset val="134"/>
      </rPr>
      <t>2020</t>
    </r>
    <r>
      <rPr>
        <sz val="11"/>
        <rFont val="仿宋"/>
        <charset val="134"/>
      </rPr>
      <t>年决算数</t>
    </r>
  </si>
  <si>
    <t>三公经费</t>
  </si>
  <si>
    <t xml:space="preserve">   公务用车购置和维护经费</t>
  </si>
  <si>
    <r>
      <rPr>
        <sz val="11"/>
        <rFont val="Times New Roman"/>
        <charset val="134"/>
      </rPr>
      <t xml:space="preserve">  </t>
    </r>
    <r>
      <rPr>
        <sz val="11"/>
        <rFont val="仿宋"/>
        <charset val="134"/>
      </rPr>
      <t>其中：公车购置</t>
    </r>
  </si>
  <si>
    <r>
      <rPr>
        <sz val="11"/>
        <rFont val="Times New Roman"/>
        <charset val="134"/>
      </rPr>
      <t xml:space="preserve">                      </t>
    </r>
    <r>
      <rPr>
        <sz val="11"/>
        <rFont val="仿宋"/>
        <charset val="134"/>
      </rPr>
      <t>公车运行维护</t>
    </r>
  </si>
  <si>
    <r>
      <rPr>
        <sz val="11"/>
        <rFont val="Times New Roman"/>
        <charset val="134"/>
      </rPr>
      <t xml:space="preserve">      </t>
    </r>
    <r>
      <rPr>
        <sz val="11"/>
        <rFont val="仿宋"/>
        <charset val="134"/>
      </rPr>
      <t>出国经费</t>
    </r>
  </si>
  <si>
    <r>
      <rPr>
        <sz val="11"/>
        <rFont val="Times New Roman"/>
        <charset val="134"/>
      </rPr>
      <t xml:space="preserve">      </t>
    </r>
    <r>
      <rPr>
        <sz val="11"/>
        <rFont val="仿宋"/>
        <charset val="134"/>
      </rPr>
      <t>公务接待</t>
    </r>
  </si>
  <si>
    <t>项目支出</t>
  </si>
  <si>
    <r>
      <rPr>
        <sz val="11"/>
        <rFont val="Times New Roman"/>
        <charset val="134"/>
      </rPr>
      <t xml:space="preserve">    1</t>
    </r>
    <r>
      <rPr>
        <sz val="11"/>
        <rFont val="仿宋"/>
        <charset val="134"/>
      </rPr>
      <t>.</t>
    </r>
    <r>
      <rPr>
        <sz val="11"/>
        <rFont val="宋体"/>
        <charset val="134"/>
      </rPr>
      <t>业务工作专项</t>
    </r>
  </si>
  <si>
    <r>
      <rPr>
        <sz val="11"/>
        <rFont val="Times New Roman"/>
        <charset val="134"/>
      </rPr>
      <t xml:space="preserve">    2</t>
    </r>
    <r>
      <rPr>
        <sz val="11"/>
        <rFont val="仿宋"/>
        <charset val="134"/>
      </rPr>
      <t>.</t>
    </r>
    <r>
      <rPr>
        <sz val="11"/>
        <rFont val="宋体"/>
        <charset val="134"/>
      </rPr>
      <t>运行维护专项</t>
    </r>
  </si>
  <si>
    <t>公用经费情况：</t>
  </si>
  <si>
    <t xml:space="preserve">      其中：办公费</t>
  </si>
  <si>
    <t>印刷费</t>
  </si>
  <si>
    <t>咨询费</t>
  </si>
  <si>
    <t>水费</t>
  </si>
  <si>
    <t>电费</t>
  </si>
  <si>
    <t>邮电费</t>
  </si>
  <si>
    <t>物业管理费</t>
  </si>
  <si>
    <t>差旅费</t>
  </si>
  <si>
    <t>维修（护）费</t>
  </si>
  <si>
    <t>租赁费</t>
  </si>
  <si>
    <t>会议费</t>
  </si>
  <si>
    <t>培训费</t>
  </si>
  <si>
    <t>公务接待费</t>
  </si>
  <si>
    <t>专用材料费</t>
  </si>
  <si>
    <t>专用燃料费</t>
  </si>
  <si>
    <t>被装购置费</t>
  </si>
  <si>
    <t>劳务费</t>
  </si>
  <si>
    <t>工会经费</t>
  </si>
  <si>
    <t>福利费</t>
  </si>
  <si>
    <t>老干经费</t>
  </si>
  <si>
    <t>党建经费</t>
  </si>
  <si>
    <t>公车运行维护费</t>
  </si>
  <si>
    <t>其他交通费用</t>
  </si>
  <si>
    <t>其他商品和服务支出</t>
  </si>
  <si>
    <t>政府采购金额</t>
  </si>
  <si>
    <t>——</t>
  </si>
  <si>
    <r>
      <rPr>
        <sz val="11"/>
        <rFont val="仿宋"/>
        <charset val="134"/>
      </rPr>
      <t>部门整体支出预算调整</t>
    </r>
    <r>
      <rPr>
        <sz val="11"/>
        <rFont val="Times New Roman"/>
        <charset val="134"/>
      </rPr>
      <t xml:space="preserve"> </t>
    </r>
  </si>
  <si>
    <t>楼堂馆所控制情况
（2020年完工项目）</t>
  </si>
  <si>
    <t>批复规模（㎡）</t>
  </si>
  <si>
    <t>实际规模（㎡）</t>
  </si>
  <si>
    <r>
      <rPr>
        <sz val="10"/>
        <rFont val="仿宋"/>
        <charset val="134"/>
      </rPr>
      <t>规模</t>
    </r>
    <r>
      <rPr>
        <sz val="10"/>
        <rFont val="Times New Roman"/>
        <charset val="134"/>
      </rPr>
      <t xml:space="preserve">
</t>
    </r>
    <r>
      <rPr>
        <sz val="10"/>
        <rFont val="仿宋"/>
        <charset val="134"/>
      </rPr>
      <t>控制率</t>
    </r>
  </si>
  <si>
    <t>预算投资</t>
  </si>
  <si>
    <t>实际投资</t>
  </si>
  <si>
    <t>投资概算控制率</t>
  </si>
  <si>
    <t>-</t>
  </si>
  <si>
    <t>厉行节约保障措施</t>
  </si>
  <si>
    <t>《财务管理制度》</t>
  </si>
  <si>
    <t>说明：“项目支出”需要填报所有项目情况，包括业务工作项目、运行维护项目等；“公用经费”填报基本支出中的一般商品和服务支出。</t>
  </si>
  <si>
    <r>
      <rPr>
        <sz val="12"/>
        <rFont val="仿宋"/>
        <charset val="134"/>
      </rPr>
      <t>附件</t>
    </r>
    <r>
      <rPr>
        <sz val="12"/>
        <rFont val="Times New Roman"/>
        <charset val="134"/>
      </rPr>
      <t>2</t>
    </r>
  </si>
  <si>
    <r>
      <rPr>
        <b/>
        <sz val="16"/>
        <rFont val="Times New Roman"/>
        <charset val="134"/>
      </rPr>
      <t>2020</t>
    </r>
    <r>
      <rPr>
        <b/>
        <sz val="16"/>
        <rFont val="仿宋"/>
        <charset val="134"/>
      </rPr>
      <t>年度常德市自然资源和规划局高新区分局部门整体预算支出明细表</t>
    </r>
  </si>
  <si>
    <r>
      <rPr>
        <b/>
        <sz val="11"/>
        <rFont val="仿宋"/>
        <charset val="134"/>
      </rPr>
      <t>项目名称</t>
    </r>
  </si>
  <si>
    <r>
      <rPr>
        <b/>
        <sz val="11"/>
        <rFont val="仿宋"/>
        <charset val="134"/>
      </rPr>
      <t>经济科目</t>
    </r>
  </si>
  <si>
    <r>
      <rPr>
        <b/>
        <sz val="11"/>
        <rFont val="仿宋"/>
        <charset val="134"/>
      </rPr>
      <t>预算金额</t>
    </r>
  </si>
  <si>
    <r>
      <rPr>
        <b/>
        <sz val="11"/>
        <rFont val="仿宋"/>
        <charset val="134"/>
      </rPr>
      <t>备注</t>
    </r>
  </si>
  <si>
    <r>
      <rPr>
        <b/>
        <sz val="11"/>
        <rFont val="仿宋"/>
        <charset val="134"/>
      </rPr>
      <t>报表实际支出</t>
    </r>
  </si>
  <si>
    <r>
      <rPr>
        <b/>
        <sz val="11"/>
        <rFont val="Times New Roman"/>
        <charset val="134"/>
      </rPr>
      <t xml:space="preserve"> </t>
    </r>
    <r>
      <rPr>
        <b/>
        <sz val="11"/>
        <rFont val="仿宋"/>
        <charset val="134"/>
      </rPr>
      <t>决算报表</t>
    </r>
    <r>
      <rPr>
        <b/>
        <sz val="11"/>
        <rFont val="Times New Roman"/>
        <charset val="134"/>
      </rPr>
      <t>2020</t>
    </r>
  </si>
  <si>
    <r>
      <rPr>
        <b/>
        <sz val="11"/>
        <rFont val="仿宋"/>
        <charset val="134"/>
      </rPr>
      <t>决算报表支出</t>
    </r>
    <r>
      <rPr>
        <b/>
        <sz val="11"/>
        <rFont val="Times New Roman"/>
        <charset val="134"/>
      </rPr>
      <t>2020</t>
    </r>
  </si>
  <si>
    <r>
      <rPr>
        <sz val="12"/>
        <rFont val="仿宋"/>
        <charset val="134"/>
      </rPr>
      <t>预算和实际支出差额</t>
    </r>
  </si>
  <si>
    <r>
      <rPr>
        <b/>
        <sz val="11"/>
        <rFont val="仿宋"/>
        <charset val="134"/>
      </rPr>
      <t>河洑报表</t>
    </r>
    <r>
      <rPr>
        <b/>
        <sz val="11"/>
        <rFont val="Times New Roman"/>
        <charset val="134"/>
      </rPr>
      <t>2019</t>
    </r>
  </si>
  <si>
    <r>
      <rPr>
        <b/>
        <sz val="11"/>
        <rFont val="仿宋"/>
        <charset val="134"/>
      </rPr>
      <t>决算报表支出</t>
    </r>
    <r>
      <rPr>
        <b/>
        <sz val="11"/>
        <rFont val="Times New Roman"/>
        <charset val="134"/>
      </rPr>
      <t>2019</t>
    </r>
  </si>
  <si>
    <r>
      <rPr>
        <b/>
        <sz val="11"/>
        <rFont val="仿宋"/>
        <charset val="134"/>
      </rPr>
      <t>基本支出</t>
    </r>
  </si>
  <si>
    <r>
      <rPr>
        <b/>
        <sz val="11"/>
        <rFont val="仿宋"/>
        <charset val="134"/>
      </rPr>
      <t>项目支出</t>
    </r>
  </si>
  <si>
    <r>
      <rPr>
        <b/>
        <sz val="11"/>
        <rFont val="仿宋"/>
        <charset val="134"/>
      </rPr>
      <t>支出合计</t>
    </r>
  </si>
  <si>
    <r>
      <rPr>
        <b/>
        <sz val="11"/>
        <rFont val="仿宋"/>
        <charset val="134"/>
      </rPr>
      <t>工资福利支出</t>
    </r>
  </si>
  <si>
    <r>
      <rPr>
        <sz val="11"/>
        <rFont val="仿宋"/>
        <charset val="134"/>
      </rPr>
      <t>基本工资</t>
    </r>
  </si>
  <si>
    <r>
      <rPr>
        <sz val="11"/>
        <rFont val="仿宋"/>
        <charset val="134"/>
      </rPr>
      <t>津贴补贴</t>
    </r>
  </si>
  <si>
    <r>
      <rPr>
        <sz val="11"/>
        <rFont val="仿宋"/>
        <charset val="134"/>
      </rPr>
      <t>绩效工资</t>
    </r>
  </si>
  <si>
    <r>
      <rPr>
        <sz val="11"/>
        <rFont val="仿宋"/>
        <charset val="134"/>
      </rPr>
      <t>奖金</t>
    </r>
  </si>
  <si>
    <r>
      <rPr>
        <sz val="11"/>
        <rFont val="仿宋"/>
        <charset val="134"/>
      </rPr>
      <t>伙食补助费</t>
    </r>
  </si>
  <si>
    <r>
      <rPr>
        <sz val="11"/>
        <rFont val="仿宋"/>
        <charset val="134"/>
      </rPr>
      <t>养老保险</t>
    </r>
  </si>
  <si>
    <r>
      <rPr>
        <sz val="11"/>
        <rFont val="仿宋"/>
        <charset val="134"/>
      </rPr>
      <t>基本医疗保险</t>
    </r>
  </si>
  <si>
    <r>
      <rPr>
        <sz val="11"/>
        <rFont val="仿宋"/>
        <charset val="134"/>
      </rPr>
      <t>职业年金缴费</t>
    </r>
  </si>
  <si>
    <r>
      <rPr>
        <sz val="11"/>
        <rFont val="仿宋"/>
        <charset val="134"/>
      </rPr>
      <t>其他社会保障缴费</t>
    </r>
  </si>
  <si>
    <r>
      <rPr>
        <sz val="11"/>
        <rFont val="仿宋"/>
        <charset val="134"/>
      </rPr>
      <t>住房公积金</t>
    </r>
  </si>
  <si>
    <r>
      <rPr>
        <sz val="11"/>
        <rFont val="仿宋"/>
        <charset val="134"/>
      </rPr>
      <t>其他工资福利支出</t>
    </r>
  </si>
  <si>
    <r>
      <rPr>
        <b/>
        <sz val="11"/>
        <rFont val="仿宋"/>
        <charset val="134"/>
      </rPr>
      <t>小</t>
    </r>
    <r>
      <rPr>
        <b/>
        <sz val="11"/>
        <rFont val="Times New Roman"/>
        <charset val="134"/>
      </rPr>
      <t xml:space="preserve">   </t>
    </r>
    <r>
      <rPr>
        <b/>
        <sz val="11"/>
        <rFont val="仿宋"/>
        <charset val="134"/>
      </rPr>
      <t>计</t>
    </r>
  </si>
  <si>
    <r>
      <rPr>
        <b/>
        <sz val="11"/>
        <rFont val="仿宋"/>
        <charset val="134"/>
      </rPr>
      <t>对个人和家庭补助支出</t>
    </r>
  </si>
  <si>
    <r>
      <rPr>
        <sz val="11"/>
        <rFont val="仿宋"/>
        <charset val="134"/>
      </rPr>
      <t>其他对个人和家庭的补助</t>
    </r>
  </si>
  <si>
    <t>商品和服务支出</t>
  </si>
  <si>
    <r>
      <rPr>
        <sz val="11"/>
        <rFont val="仿宋"/>
        <charset val="134"/>
      </rPr>
      <t>办公费</t>
    </r>
  </si>
  <si>
    <r>
      <rPr>
        <sz val="11"/>
        <rFont val="仿宋"/>
        <charset val="134"/>
      </rPr>
      <t>印刷费</t>
    </r>
  </si>
  <si>
    <r>
      <rPr>
        <sz val="11"/>
        <rFont val="宋体"/>
        <charset val="134"/>
      </rPr>
      <t>水费</t>
    </r>
  </si>
  <si>
    <r>
      <rPr>
        <sz val="11"/>
        <rFont val="仿宋"/>
        <charset val="134"/>
      </rPr>
      <t>电费</t>
    </r>
  </si>
  <si>
    <r>
      <rPr>
        <sz val="11"/>
        <rFont val="仿宋"/>
        <charset val="134"/>
      </rPr>
      <t>邮电费</t>
    </r>
  </si>
  <si>
    <r>
      <rPr>
        <sz val="11"/>
        <rFont val="仿宋"/>
        <charset val="134"/>
      </rPr>
      <t>差旅费</t>
    </r>
  </si>
  <si>
    <r>
      <rPr>
        <sz val="11"/>
        <rFont val="仿宋"/>
        <charset val="134"/>
      </rPr>
      <t>维修（护）费</t>
    </r>
  </si>
  <si>
    <r>
      <rPr>
        <sz val="11"/>
        <rFont val="仿宋"/>
        <charset val="134"/>
      </rPr>
      <t>会议费</t>
    </r>
  </si>
  <si>
    <r>
      <rPr>
        <sz val="11"/>
        <rFont val="宋体"/>
        <charset val="134"/>
      </rPr>
      <t>咨询费</t>
    </r>
  </si>
  <si>
    <r>
      <rPr>
        <sz val="11"/>
        <rFont val="仿宋"/>
        <charset val="134"/>
      </rPr>
      <t>公务接待费</t>
    </r>
  </si>
  <si>
    <r>
      <rPr>
        <sz val="11"/>
        <rFont val="仿宋"/>
        <charset val="134"/>
      </rPr>
      <t>专用材料费</t>
    </r>
  </si>
  <si>
    <r>
      <rPr>
        <sz val="11"/>
        <rFont val="仿宋"/>
        <charset val="134"/>
      </rPr>
      <t>劳务费</t>
    </r>
  </si>
  <si>
    <r>
      <rPr>
        <sz val="11"/>
        <rFont val="仿宋"/>
        <charset val="134"/>
      </rPr>
      <t>公务用车运行维护费</t>
    </r>
  </si>
  <si>
    <r>
      <rPr>
        <sz val="11"/>
        <rFont val="仿宋"/>
        <charset val="134"/>
      </rPr>
      <t>工会经费</t>
    </r>
  </si>
  <si>
    <r>
      <rPr>
        <sz val="11"/>
        <rFont val="宋体"/>
        <charset val="134"/>
      </rPr>
      <t>委托业务费</t>
    </r>
  </si>
  <si>
    <r>
      <rPr>
        <sz val="11"/>
        <rFont val="仿宋"/>
        <charset val="134"/>
      </rPr>
      <t>其他交通费用</t>
    </r>
  </si>
  <si>
    <r>
      <rPr>
        <sz val="11"/>
        <rFont val="仿宋"/>
        <charset val="134"/>
      </rPr>
      <t>其他商品和服务支出</t>
    </r>
  </si>
  <si>
    <r>
      <rPr>
        <b/>
        <sz val="11"/>
        <rFont val="仿宋"/>
        <charset val="134"/>
      </rPr>
      <t>资本性支出</t>
    </r>
  </si>
  <si>
    <r>
      <rPr>
        <sz val="11"/>
        <rFont val="仿宋"/>
        <charset val="134"/>
      </rPr>
      <t>地上附着物和青苗补偿</t>
    </r>
  </si>
  <si>
    <r>
      <rPr>
        <sz val="11"/>
        <rFont val="仿宋"/>
        <charset val="134"/>
      </rPr>
      <t>征拆补偿</t>
    </r>
  </si>
  <si>
    <r>
      <rPr>
        <sz val="11"/>
        <rFont val="仿宋"/>
        <charset val="134"/>
      </rPr>
      <t>办公设备购置</t>
    </r>
  </si>
  <si>
    <r>
      <rPr>
        <sz val="11"/>
        <rFont val="仿宋"/>
        <charset val="134"/>
      </rPr>
      <t>其他资本性支出</t>
    </r>
  </si>
  <si>
    <r>
      <rPr>
        <b/>
        <sz val="11"/>
        <rFont val="仿宋"/>
        <charset val="134"/>
      </rPr>
      <t>对企业补助</t>
    </r>
  </si>
  <si>
    <r>
      <rPr>
        <b/>
        <sz val="11"/>
        <rFont val="仿宋"/>
        <charset val="134"/>
      </rPr>
      <t>其他支出</t>
    </r>
  </si>
  <si>
    <r>
      <rPr>
        <b/>
        <sz val="11"/>
        <rFont val="仿宋"/>
        <charset val="134"/>
      </rPr>
      <t>小</t>
    </r>
    <r>
      <rPr>
        <b/>
        <sz val="11"/>
        <rFont val="Times New Roman"/>
        <charset val="134"/>
      </rPr>
      <t xml:space="preserve"> </t>
    </r>
    <r>
      <rPr>
        <b/>
        <sz val="11"/>
        <rFont val="仿宋"/>
        <charset val="134"/>
      </rPr>
      <t>计</t>
    </r>
  </si>
  <si>
    <r>
      <rPr>
        <b/>
        <sz val="12"/>
        <rFont val="仿宋"/>
        <charset val="134"/>
      </rPr>
      <t>合</t>
    </r>
    <r>
      <rPr>
        <b/>
        <sz val="12"/>
        <rFont val="Times New Roman"/>
        <charset val="134"/>
      </rPr>
      <t xml:space="preserve">   </t>
    </r>
    <r>
      <rPr>
        <b/>
        <sz val="12"/>
        <rFont val="仿宋"/>
        <charset val="134"/>
      </rPr>
      <t>计</t>
    </r>
  </si>
  <si>
    <t>项目支出预算无法区分科目</t>
  </si>
  <si>
    <r>
      <rPr>
        <b/>
        <sz val="12"/>
        <rFont val="宋体"/>
        <charset val="134"/>
      </rPr>
      <t>基本支出</t>
    </r>
    <r>
      <rPr>
        <b/>
        <sz val="12"/>
        <rFont val="Times New Roman"/>
        <charset val="134"/>
      </rPr>
      <t>+</t>
    </r>
    <r>
      <rPr>
        <b/>
        <sz val="12"/>
        <rFont val="宋体"/>
        <charset val="134"/>
      </rPr>
      <t>项目支出</t>
    </r>
  </si>
  <si>
    <r>
      <rPr>
        <sz val="12"/>
        <rFont val="宋体"/>
        <charset val="134"/>
      </rPr>
      <t>支出明细表</t>
    </r>
  </si>
  <si>
    <r>
      <rPr>
        <sz val="12"/>
        <rFont val="宋体"/>
        <charset val="134"/>
      </rPr>
      <t>多栏式明细账</t>
    </r>
  </si>
  <si>
    <r>
      <rPr>
        <sz val="12"/>
        <rFont val="宋体"/>
        <charset val="134"/>
      </rPr>
      <t>指标执行</t>
    </r>
  </si>
  <si>
    <t>附件3</t>
  </si>
  <si>
    <t>2020年度常德市自然资源和规划局高新区分局整体支出绩效评价指标体系表</t>
  </si>
  <si>
    <r>
      <rPr>
        <b/>
        <sz val="10"/>
        <rFont val="宋体"/>
        <charset val="134"/>
      </rPr>
      <t>一级</t>
    </r>
    <r>
      <rPr>
        <b/>
        <sz val="10"/>
        <rFont val="Times New Roman"/>
        <charset val="134"/>
      </rPr>
      <t xml:space="preserve">
</t>
    </r>
    <r>
      <rPr>
        <b/>
        <sz val="10"/>
        <rFont val="宋体"/>
        <charset val="134"/>
      </rPr>
      <t>指标</t>
    </r>
  </si>
  <si>
    <r>
      <rPr>
        <b/>
        <sz val="10"/>
        <rFont val="宋体"/>
        <charset val="134"/>
      </rPr>
      <t>二级</t>
    </r>
    <r>
      <rPr>
        <b/>
        <sz val="10"/>
        <rFont val="Times New Roman"/>
        <charset val="134"/>
      </rPr>
      <t xml:space="preserve">
</t>
    </r>
    <r>
      <rPr>
        <b/>
        <sz val="10"/>
        <rFont val="宋体"/>
        <charset val="134"/>
      </rPr>
      <t>指标</t>
    </r>
  </si>
  <si>
    <r>
      <rPr>
        <b/>
        <sz val="10"/>
        <rFont val="宋体"/>
        <charset val="134"/>
      </rPr>
      <t>三级</t>
    </r>
    <r>
      <rPr>
        <b/>
        <sz val="10"/>
        <rFont val="Times New Roman"/>
        <charset val="134"/>
      </rPr>
      <t xml:space="preserve">
</t>
    </r>
    <r>
      <rPr>
        <b/>
        <sz val="10"/>
        <rFont val="宋体"/>
        <charset val="134"/>
      </rPr>
      <t>指标</t>
    </r>
  </si>
  <si>
    <r>
      <rPr>
        <b/>
        <sz val="10"/>
        <rFont val="宋体"/>
        <charset val="134"/>
      </rPr>
      <t>分值</t>
    </r>
  </si>
  <si>
    <r>
      <rPr>
        <b/>
        <sz val="10"/>
        <rFont val="宋体"/>
        <charset val="134"/>
      </rPr>
      <t>指标解释</t>
    </r>
  </si>
  <si>
    <r>
      <rPr>
        <b/>
        <sz val="10"/>
        <rFont val="宋体"/>
        <charset val="134"/>
      </rPr>
      <t>评分标准</t>
    </r>
  </si>
  <si>
    <r>
      <rPr>
        <b/>
        <sz val="10"/>
        <rFont val="宋体"/>
        <charset val="134"/>
      </rPr>
      <t>评价</t>
    </r>
    <r>
      <rPr>
        <b/>
        <sz val="10"/>
        <rFont val="Times New Roman"/>
        <charset val="134"/>
      </rPr>
      <t xml:space="preserve">
</t>
    </r>
    <r>
      <rPr>
        <b/>
        <sz val="10"/>
        <rFont val="宋体"/>
        <charset val="134"/>
      </rPr>
      <t>得分</t>
    </r>
  </si>
  <si>
    <r>
      <rPr>
        <b/>
        <sz val="10"/>
        <rFont val="宋体"/>
        <charset val="134"/>
      </rPr>
      <t>扣分</t>
    </r>
  </si>
  <si>
    <r>
      <rPr>
        <b/>
        <sz val="10"/>
        <rFont val="宋体"/>
        <charset val="134"/>
      </rPr>
      <t>扣分因素</t>
    </r>
  </si>
  <si>
    <r>
      <rPr>
        <sz val="10"/>
        <rFont val="宋体"/>
        <charset val="134"/>
      </rPr>
      <t>投入</t>
    </r>
  </si>
  <si>
    <r>
      <rPr>
        <sz val="10"/>
        <rFont val="宋体"/>
        <charset val="134"/>
      </rPr>
      <t>目标</t>
    </r>
    <r>
      <rPr>
        <sz val="10"/>
        <rFont val="Times New Roman"/>
        <charset val="134"/>
      </rPr>
      <t xml:space="preserve">
</t>
    </r>
    <r>
      <rPr>
        <sz val="10"/>
        <rFont val="宋体"/>
        <charset val="134"/>
      </rPr>
      <t>设定</t>
    </r>
  </si>
  <si>
    <r>
      <rPr>
        <sz val="10"/>
        <rFont val="宋体"/>
        <charset val="134"/>
      </rPr>
      <t>绩效目标</t>
    </r>
    <r>
      <rPr>
        <sz val="10"/>
        <rFont val="Times New Roman"/>
        <charset val="134"/>
      </rPr>
      <t xml:space="preserve">
</t>
    </r>
    <r>
      <rPr>
        <sz val="10"/>
        <rFont val="宋体"/>
        <charset val="134"/>
      </rPr>
      <t>合理性</t>
    </r>
  </si>
  <si>
    <t>部门所设立的整体绩效目标依据是否充分，是否符合客观实际，用以反映和考核部门整体绩效目标与部门履职、年度工作任务的相符性情况。</t>
  </si>
  <si>
    <r>
      <rPr>
        <sz val="10"/>
        <rFont val="宋体"/>
        <charset val="134"/>
      </rPr>
      <t>①符合国家法律法规、国民经济和社会发展总体规划，得</t>
    </r>
    <r>
      <rPr>
        <sz val="10"/>
        <rFont val="Times New Roman"/>
        <charset val="134"/>
      </rPr>
      <t>1</t>
    </r>
    <r>
      <rPr>
        <sz val="10"/>
        <rFont val="宋体"/>
        <charset val="134"/>
      </rPr>
      <t>分；</t>
    </r>
  </si>
  <si>
    <r>
      <rPr>
        <sz val="10"/>
        <rFont val="宋体"/>
        <charset val="134"/>
      </rPr>
      <t>②符合部门职责，得</t>
    </r>
    <r>
      <rPr>
        <sz val="10"/>
        <rFont val="Times New Roman"/>
        <charset val="134"/>
      </rPr>
      <t>1</t>
    </r>
    <r>
      <rPr>
        <sz val="10"/>
        <rFont val="宋体"/>
        <charset val="134"/>
      </rPr>
      <t>分；</t>
    </r>
  </si>
  <si>
    <r>
      <rPr>
        <sz val="10"/>
        <rFont val="宋体"/>
        <charset val="134"/>
      </rPr>
      <t>③符合部门制定的中长期实施规划，得</t>
    </r>
    <r>
      <rPr>
        <sz val="10"/>
        <rFont val="Times New Roman"/>
        <charset val="134"/>
      </rPr>
      <t>1</t>
    </r>
    <r>
      <rPr>
        <sz val="10"/>
        <rFont val="宋体"/>
        <charset val="134"/>
      </rPr>
      <t>分。</t>
    </r>
  </si>
  <si>
    <r>
      <rPr>
        <sz val="10"/>
        <rFont val="宋体"/>
        <charset val="134"/>
      </rPr>
      <t>绩效指标</t>
    </r>
    <r>
      <rPr>
        <sz val="10"/>
        <rFont val="Times New Roman"/>
        <charset val="134"/>
      </rPr>
      <t xml:space="preserve">
</t>
    </r>
    <r>
      <rPr>
        <sz val="10"/>
        <rFont val="宋体"/>
        <charset val="134"/>
      </rPr>
      <t>明确性</t>
    </r>
  </si>
  <si>
    <r>
      <rPr>
        <sz val="10"/>
        <rFont val="宋体"/>
        <charset val="134"/>
      </rPr>
      <t>部门依据整体绩效目标所设定的绩效指标是否清晰、细化、可衡量，用以反映和考核部门（单位）整体绩效目标的明细化情况。</t>
    </r>
  </si>
  <si>
    <r>
      <rPr>
        <sz val="10"/>
        <rFont val="宋体"/>
        <charset val="134"/>
      </rPr>
      <t>①将部门整体的绩效目标细化分解为具体的工作任务，得</t>
    </r>
    <r>
      <rPr>
        <sz val="10"/>
        <rFont val="Times New Roman"/>
        <charset val="134"/>
      </rPr>
      <t>1</t>
    </r>
    <r>
      <rPr>
        <sz val="10"/>
        <rFont val="宋体"/>
        <charset val="134"/>
      </rPr>
      <t>分；</t>
    </r>
  </si>
  <si>
    <r>
      <rPr>
        <sz val="10"/>
        <rFont val="宋体"/>
        <charset val="134"/>
      </rPr>
      <t>绩效目标不够细化量化；未能完全与部门年度的任务数或计划数相对应，目标与部门预算匹配不充分；未通过清晰、可衡量的指标值予以体现扣</t>
    </r>
    <r>
      <rPr>
        <sz val="10"/>
        <rFont val="Times New Roman"/>
        <charset val="134"/>
      </rPr>
      <t>2</t>
    </r>
    <r>
      <rPr>
        <sz val="10"/>
        <rFont val="宋体"/>
        <charset val="134"/>
      </rPr>
      <t>分</t>
    </r>
  </si>
  <si>
    <r>
      <rPr>
        <sz val="10"/>
        <rFont val="宋体"/>
        <charset val="134"/>
      </rPr>
      <t>②通过清晰、可衡量的指标值予以体现，得</t>
    </r>
    <r>
      <rPr>
        <sz val="10"/>
        <rFont val="Times New Roman"/>
        <charset val="134"/>
      </rPr>
      <t>2</t>
    </r>
    <r>
      <rPr>
        <sz val="10"/>
        <rFont val="宋体"/>
        <charset val="134"/>
      </rPr>
      <t>分；</t>
    </r>
  </si>
  <si>
    <r>
      <rPr>
        <sz val="10"/>
        <rFont val="宋体"/>
        <charset val="134"/>
      </rPr>
      <t>③与部门年度的任务数或计划数相对应，得</t>
    </r>
    <r>
      <rPr>
        <sz val="10"/>
        <rFont val="Times New Roman"/>
        <charset val="134"/>
      </rPr>
      <t>2</t>
    </r>
    <r>
      <rPr>
        <sz val="10"/>
        <rFont val="宋体"/>
        <charset val="134"/>
      </rPr>
      <t>分；</t>
    </r>
  </si>
  <si>
    <r>
      <rPr>
        <sz val="10"/>
        <rFont val="宋体"/>
        <charset val="134"/>
      </rPr>
      <t>④与本年度部门预算资金相匹配，得</t>
    </r>
    <r>
      <rPr>
        <sz val="10"/>
        <rFont val="Times New Roman"/>
        <charset val="134"/>
      </rPr>
      <t>2</t>
    </r>
    <r>
      <rPr>
        <sz val="10"/>
        <rFont val="宋体"/>
        <charset val="134"/>
      </rPr>
      <t>分。</t>
    </r>
  </si>
  <si>
    <r>
      <rPr>
        <sz val="10"/>
        <rFont val="宋体"/>
        <charset val="134"/>
      </rPr>
      <t>预算</t>
    </r>
    <r>
      <rPr>
        <sz val="10"/>
        <rFont val="Times New Roman"/>
        <charset val="134"/>
      </rPr>
      <t xml:space="preserve">
</t>
    </r>
    <r>
      <rPr>
        <sz val="10"/>
        <rFont val="宋体"/>
        <charset val="134"/>
      </rPr>
      <t>配置</t>
    </r>
  </si>
  <si>
    <r>
      <rPr>
        <sz val="10"/>
        <rFont val="宋体"/>
        <charset val="134"/>
      </rPr>
      <t>在职人员</t>
    </r>
    <r>
      <rPr>
        <sz val="10"/>
        <rFont val="Times New Roman"/>
        <charset val="134"/>
      </rPr>
      <t xml:space="preserve">
</t>
    </r>
    <r>
      <rPr>
        <sz val="10"/>
        <rFont val="宋体"/>
        <charset val="134"/>
      </rPr>
      <t>控制率</t>
    </r>
  </si>
  <si>
    <r>
      <rPr>
        <sz val="10"/>
        <rFont val="宋体"/>
        <charset val="134"/>
      </rPr>
      <t>部门本年度实际在职人员数与编制数的比率，用以反映和考核部门对人员成本的控制程度。</t>
    </r>
  </si>
  <si>
    <r>
      <rPr>
        <sz val="10"/>
        <rFont val="宋体"/>
        <charset val="134"/>
      </rPr>
      <t>在职人员控制率</t>
    </r>
    <r>
      <rPr>
        <sz val="10"/>
        <rFont val="Times New Roman"/>
        <charset val="134"/>
      </rPr>
      <t>≤100%</t>
    </r>
    <r>
      <rPr>
        <sz val="10"/>
        <rFont val="宋体"/>
        <charset val="134"/>
      </rPr>
      <t>，得</t>
    </r>
    <r>
      <rPr>
        <sz val="10"/>
        <rFont val="Times New Roman"/>
        <charset val="134"/>
      </rPr>
      <t>1</t>
    </r>
    <r>
      <rPr>
        <sz val="10"/>
        <rFont val="宋体"/>
        <charset val="134"/>
      </rPr>
      <t>分；每超过一个百分点扣</t>
    </r>
    <r>
      <rPr>
        <sz val="10"/>
        <rFont val="Times New Roman"/>
        <charset val="134"/>
      </rPr>
      <t>0.5</t>
    </r>
    <r>
      <rPr>
        <sz val="10"/>
        <rFont val="宋体"/>
        <charset val="134"/>
      </rPr>
      <t>分，扣完为止。</t>
    </r>
  </si>
  <si>
    <r>
      <rPr>
        <sz val="10"/>
        <rFont val="宋体"/>
        <charset val="134"/>
      </rPr>
      <t>在职人员控制率</t>
    </r>
    <r>
      <rPr>
        <sz val="10"/>
        <rFont val="Times New Roman"/>
        <charset val="134"/>
      </rPr>
      <t>250%(30/12)</t>
    </r>
  </si>
  <si>
    <r>
      <rPr>
        <sz val="10"/>
        <rFont val="宋体"/>
        <charset val="134"/>
      </rPr>
      <t>在职人员控制率</t>
    </r>
    <r>
      <rPr>
        <sz val="10"/>
        <rFont val="Times New Roman"/>
        <charset val="134"/>
      </rPr>
      <t>=</t>
    </r>
    <r>
      <rPr>
        <sz val="10"/>
        <rFont val="宋体"/>
        <charset val="134"/>
      </rPr>
      <t>（在职人员数</t>
    </r>
    <r>
      <rPr>
        <sz val="10"/>
        <rFont val="Times New Roman"/>
        <charset val="134"/>
      </rPr>
      <t>/</t>
    </r>
    <r>
      <rPr>
        <sz val="10"/>
        <rFont val="宋体"/>
        <charset val="134"/>
      </rPr>
      <t>编制数）</t>
    </r>
    <r>
      <rPr>
        <sz val="10"/>
        <rFont val="Times New Roman"/>
        <charset val="134"/>
      </rPr>
      <t>×100%</t>
    </r>
    <r>
      <rPr>
        <sz val="10"/>
        <rFont val="宋体"/>
        <charset val="134"/>
      </rPr>
      <t>。</t>
    </r>
  </si>
  <si>
    <r>
      <rPr>
        <sz val="10"/>
        <rFont val="宋体"/>
        <charset val="134"/>
      </rPr>
      <t>在职人员数：部门实际在职人数，以财政部确定的部门决算编制口径为准。扣掉编制部门和劳动部门批复同意的临聘人员。</t>
    </r>
  </si>
  <si>
    <r>
      <rPr>
        <sz val="10"/>
        <rFont val="宋体"/>
        <charset val="134"/>
      </rPr>
      <t>编制数：机构编制部门核定批复的部门的人员编制数。</t>
    </r>
  </si>
  <si>
    <r>
      <rPr>
        <sz val="10"/>
        <rFont val="Times New Roman"/>
        <charset val="134"/>
      </rPr>
      <t>“</t>
    </r>
    <r>
      <rPr>
        <sz val="10"/>
        <rFont val="宋体"/>
        <charset val="134"/>
      </rPr>
      <t>三公经费</t>
    </r>
    <r>
      <rPr>
        <sz val="10"/>
        <rFont val="Times New Roman"/>
        <charset val="134"/>
      </rPr>
      <t>”</t>
    </r>
    <r>
      <rPr>
        <sz val="10"/>
        <rFont val="宋体"/>
        <charset val="134"/>
      </rPr>
      <t>变动率</t>
    </r>
  </si>
  <si>
    <r>
      <rPr>
        <sz val="10"/>
        <rFont val="宋体"/>
        <charset val="134"/>
      </rPr>
      <t>部门本年度</t>
    </r>
    <r>
      <rPr>
        <sz val="10"/>
        <rFont val="Times New Roman"/>
        <charset val="134"/>
      </rPr>
      <t>“</t>
    </r>
    <r>
      <rPr>
        <sz val="10"/>
        <rFont val="宋体"/>
        <charset val="134"/>
      </rPr>
      <t>三公经费</t>
    </r>
    <r>
      <rPr>
        <sz val="10"/>
        <rFont val="Times New Roman"/>
        <charset val="134"/>
      </rPr>
      <t>''</t>
    </r>
    <r>
      <rPr>
        <sz val="10"/>
        <rFont val="宋体"/>
        <charset val="134"/>
      </rPr>
      <t>预算数与上年度</t>
    </r>
    <r>
      <rPr>
        <sz val="10"/>
        <rFont val="Times New Roman"/>
        <charset val="134"/>
      </rPr>
      <t>“</t>
    </r>
    <r>
      <rPr>
        <sz val="10"/>
        <rFont val="宋体"/>
        <charset val="134"/>
      </rPr>
      <t>三公经费</t>
    </r>
    <r>
      <rPr>
        <sz val="10"/>
        <rFont val="Times New Roman"/>
        <charset val="134"/>
      </rPr>
      <t xml:space="preserve">” </t>
    </r>
    <r>
      <rPr>
        <sz val="10"/>
        <rFont val="宋体"/>
        <charset val="134"/>
      </rPr>
      <t>预算数的变动比率，用以反映和考核部门对控制重点行政成本的努力程度。</t>
    </r>
  </si>
  <si>
    <r>
      <rPr>
        <sz val="10"/>
        <rFont val="Times New Roman"/>
        <charset val="134"/>
      </rPr>
      <t>“</t>
    </r>
    <r>
      <rPr>
        <sz val="10"/>
        <rFont val="宋体"/>
        <charset val="134"/>
      </rPr>
      <t>三公经费</t>
    </r>
    <r>
      <rPr>
        <sz val="10"/>
        <rFont val="Times New Roman"/>
        <charset val="134"/>
      </rPr>
      <t>”</t>
    </r>
    <r>
      <rPr>
        <sz val="10"/>
        <rFont val="宋体"/>
        <charset val="134"/>
      </rPr>
      <t>变动率</t>
    </r>
    <r>
      <rPr>
        <sz val="10"/>
        <rFont val="Times New Roman"/>
        <charset val="134"/>
      </rPr>
      <t>≤0</t>
    </r>
    <r>
      <rPr>
        <sz val="10"/>
        <rFont val="宋体"/>
        <charset val="134"/>
      </rPr>
      <t>，得</t>
    </r>
    <r>
      <rPr>
        <sz val="10"/>
        <rFont val="Times New Roman"/>
        <charset val="134"/>
      </rPr>
      <t>1</t>
    </r>
    <r>
      <rPr>
        <sz val="10"/>
        <rFont val="宋体"/>
        <charset val="134"/>
      </rPr>
      <t>分；每超过一个百分点扣</t>
    </r>
    <r>
      <rPr>
        <sz val="10"/>
        <rFont val="Times New Roman"/>
        <charset val="134"/>
      </rPr>
      <t>0.5</t>
    </r>
    <r>
      <rPr>
        <sz val="10"/>
        <rFont val="宋体"/>
        <charset val="134"/>
      </rPr>
      <t>分，扣完为止。</t>
    </r>
  </si>
  <si>
    <r>
      <rPr>
        <sz val="10"/>
        <rFont val="Times New Roman"/>
        <charset val="134"/>
      </rPr>
      <t>“</t>
    </r>
    <r>
      <rPr>
        <sz val="10"/>
        <rFont val="宋体"/>
        <charset val="134"/>
      </rPr>
      <t>三公经费</t>
    </r>
    <r>
      <rPr>
        <sz val="10"/>
        <rFont val="Times New Roman"/>
        <charset val="134"/>
      </rPr>
      <t>”</t>
    </r>
    <r>
      <rPr>
        <sz val="10"/>
        <rFont val="宋体"/>
        <charset val="134"/>
      </rPr>
      <t>变动率</t>
    </r>
    <r>
      <rPr>
        <sz val="10"/>
        <rFont val="Times New Roman"/>
        <charset val="134"/>
      </rPr>
      <t>=[</t>
    </r>
    <r>
      <rPr>
        <sz val="10"/>
        <rFont val="宋体"/>
        <charset val="134"/>
      </rPr>
      <t>（本年度</t>
    </r>
    <r>
      <rPr>
        <sz val="10"/>
        <rFont val="Times New Roman"/>
        <charset val="134"/>
      </rPr>
      <t>“</t>
    </r>
    <r>
      <rPr>
        <sz val="10"/>
        <rFont val="宋体"/>
        <charset val="134"/>
      </rPr>
      <t>三公经费</t>
    </r>
    <r>
      <rPr>
        <sz val="10"/>
        <rFont val="Times New Roman"/>
        <charset val="134"/>
      </rPr>
      <t>”</t>
    </r>
    <r>
      <rPr>
        <sz val="10"/>
        <rFont val="宋体"/>
        <charset val="134"/>
      </rPr>
      <t>预算数</t>
    </r>
    <r>
      <rPr>
        <sz val="10"/>
        <rFont val="Times New Roman"/>
        <charset val="134"/>
      </rPr>
      <t>-</t>
    </r>
    <r>
      <rPr>
        <sz val="10"/>
        <rFont val="宋体"/>
        <charset val="134"/>
      </rPr>
      <t>上年度</t>
    </r>
    <r>
      <rPr>
        <sz val="10"/>
        <rFont val="Times New Roman"/>
        <charset val="134"/>
      </rPr>
      <t>“</t>
    </r>
    <r>
      <rPr>
        <sz val="10"/>
        <rFont val="宋体"/>
        <charset val="134"/>
      </rPr>
      <t>三公经费</t>
    </r>
    <r>
      <rPr>
        <sz val="10"/>
        <rFont val="Times New Roman"/>
        <charset val="134"/>
      </rPr>
      <t>”</t>
    </r>
    <r>
      <rPr>
        <sz val="10"/>
        <rFont val="宋体"/>
        <charset val="134"/>
      </rPr>
      <t>预算数）</t>
    </r>
    <r>
      <rPr>
        <sz val="10"/>
        <rFont val="Times New Roman"/>
        <charset val="134"/>
      </rPr>
      <t>/</t>
    </r>
    <r>
      <rPr>
        <sz val="10"/>
        <rFont val="宋体"/>
        <charset val="134"/>
      </rPr>
      <t>上年度</t>
    </r>
    <r>
      <rPr>
        <sz val="10"/>
        <rFont val="Times New Roman"/>
        <charset val="134"/>
      </rPr>
      <t>“</t>
    </r>
    <r>
      <rPr>
        <sz val="10"/>
        <rFont val="宋体"/>
        <charset val="134"/>
      </rPr>
      <t>三公经费</t>
    </r>
    <r>
      <rPr>
        <sz val="10"/>
        <rFont val="Times New Roman"/>
        <charset val="134"/>
      </rPr>
      <t>”</t>
    </r>
    <r>
      <rPr>
        <sz val="10"/>
        <rFont val="宋体"/>
        <charset val="134"/>
      </rPr>
      <t>预算数</t>
    </r>
    <r>
      <rPr>
        <sz val="10"/>
        <rFont val="Times New Roman"/>
        <charset val="134"/>
      </rPr>
      <t>]×100%</t>
    </r>
    <r>
      <rPr>
        <sz val="10"/>
        <rFont val="宋体"/>
        <charset val="134"/>
      </rPr>
      <t>。</t>
    </r>
  </si>
  <si>
    <r>
      <rPr>
        <sz val="10"/>
        <rFont val="Times New Roman"/>
        <charset val="134"/>
      </rPr>
      <t>“</t>
    </r>
    <r>
      <rPr>
        <sz val="10"/>
        <rFont val="宋体"/>
        <charset val="134"/>
      </rPr>
      <t>三公经费</t>
    </r>
    <r>
      <rPr>
        <sz val="10"/>
        <rFont val="Times New Roman"/>
        <charset val="134"/>
      </rPr>
      <t>”</t>
    </r>
    <r>
      <rPr>
        <sz val="10"/>
        <rFont val="宋体"/>
        <charset val="134"/>
      </rPr>
      <t>：年度预算安排的因公出国（境）费、公务车辆购置及运行费和公务招待费。</t>
    </r>
  </si>
  <si>
    <r>
      <rPr>
        <sz val="10"/>
        <rFont val="宋体"/>
        <charset val="134"/>
      </rPr>
      <t>重点支出</t>
    </r>
    <r>
      <rPr>
        <sz val="10"/>
        <rFont val="Times New Roman"/>
        <charset val="134"/>
      </rPr>
      <t xml:space="preserve">
</t>
    </r>
    <r>
      <rPr>
        <sz val="10"/>
        <rFont val="宋体"/>
        <charset val="134"/>
      </rPr>
      <t>安排率</t>
    </r>
  </si>
  <si>
    <r>
      <rPr>
        <sz val="10"/>
        <rFont val="宋体"/>
        <charset val="134"/>
      </rPr>
      <t>部门本年度预算安排的重点预算支出与部门预算总支出的比率，用以反映和考核部门对履行主要职责或</t>
    </r>
    <r>
      <rPr>
        <sz val="10"/>
        <rFont val="Times New Roman"/>
        <charset val="134"/>
      </rPr>
      <t xml:space="preserve"> </t>
    </r>
    <r>
      <rPr>
        <sz val="10"/>
        <rFont val="宋体"/>
        <charset val="134"/>
      </rPr>
      <t>完成重点任务的保障程度。</t>
    </r>
  </si>
  <si>
    <r>
      <rPr>
        <sz val="10"/>
        <rFont val="宋体"/>
        <charset val="134"/>
      </rPr>
      <t>重点支出安排率</t>
    </r>
    <r>
      <rPr>
        <sz val="10"/>
        <rFont val="Times New Roman"/>
        <charset val="134"/>
      </rPr>
      <t>≥90%</t>
    </r>
    <r>
      <rPr>
        <sz val="10"/>
        <rFont val="宋体"/>
        <charset val="134"/>
      </rPr>
      <t>，得</t>
    </r>
    <r>
      <rPr>
        <sz val="10"/>
        <rFont val="Times New Roman"/>
        <charset val="134"/>
      </rPr>
      <t>3</t>
    </r>
    <r>
      <rPr>
        <sz val="10"/>
        <rFont val="宋体"/>
        <charset val="134"/>
      </rPr>
      <t>分；</t>
    </r>
    <r>
      <rPr>
        <sz val="10"/>
        <rFont val="Times New Roman"/>
        <charset val="134"/>
      </rPr>
      <t xml:space="preserve">
80%</t>
    </r>
    <r>
      <rPr>
        <sz val="10"/>
        <rFont val="宋体"/>
        <charset val="134"/>
      </rPr>
      <t>（含）</t>
    </r>
    <r>
      <rPr>
        <sz val="10"/>
        <rFont val="Times New Roman"/>
        <charset val="134"/>
      </rPr>
      <t>-90%</t>
    </r>
    <r>
      <rPr>
        <sz val="10"/>
        <rFont val="宋体"/>
        <charset val="134"/>
      </rPr>
      <t>，得</t>
    </r>
    <r>
      <rPr>
        <sz val="10"/>
        <rFont val="Times New Roman"/>
        <charset val="134"/>
      </rPr>
      <t>2</t>
    </r>
    <r>
      <rPr>
        <sz val="10"/>
        <rFont val="宋体"/>
        <charset val="134"/>
      </rPr>
      <t>分；</t>
    </r>
    <r>
      <rPr>
        <sz val="10"/>
        <rFont val="Times New Roman"/>
        <charset val="134"/>
      </rPr>
      <t xml:space="preserve">
70%</t>
    </r>
    <r>
      <rPr>
        <sz val="10"/>
        <rFont val="宋体"/>
        <charset val="134"/>
      </rPr>
      <t>（含）</t>
    </r>
    <r>
      <rPr>
        <sz val="10"/>
        <rFont val="Times New Roman"/>
        <charset val="134"/>
      </rPr>
      <t>-80%</t>
    </r>
    <r>
      <rPr>
        <sz val="10"/>
        <rFont val="宋体"/>
        <charset val="134"/>
      </rPr>
      <t>，得</t>
    </r>
    <r>
      <rPr>
        <sz val="10"/>
        <rFont val="Times New Roman"/>
        <charset val="134"/>
      </rPr>
      <t>1</t>
    </r>
    <r>
      <rPr>
        <sz val="10"/>
        <rFont val="宋体"/>
        <charset val="134"/>
      </rPr>
      <t>分；</t>
    </r>
    <r>
      <rPr>
        <sz val="10"/>
        <rFont val="Times New Roman"/>
        <charset val="134"/>
      </rPr>
      <t xml:space="preserve">
60%</t>
    </r>
    <r>
      <rPr>
        <sz val="10"/>
        <rFont val="宋体"/>
        <charset val="134"/>
      </rPr>
      <t>（含）</t>
    </r>
    <r>
      <rPr>
        <sz val="10"/>
        <rFont val="Times New Roman"/>
        <charset val="134"/>
      </rPr>
      <t>-70%</t>
    </r>
    <r>
      <rPr>
        <sz val="10"/>
        <rFont val="宋体"/>
        <charset val="134"/>
      </rPr>
      <t>，得</t>
    </r>
    <r>
      <rPr>
        <sz val="10"/>
        <rFont val="Times New Roman"/>
        <charset val="134"/>
      </rPr>
      <t>0.5</t>
    </r>
    <r>
      <rPr>
        <sz val="10"/>
        <rFont val="宋体"/>
        <charset val="134"/>
      </rPr>
      <t>分；</t>
    </r>
    <r>
      <rPr>
        <sz val="10"/>
        <rFont val="Times New Roman"/>
        <charset val="134"/>
      </rPr>
      <t xml:space="preserve">
</t>
    </r>
    <r>
      <rPr>
        <sz val="10"/>
        <rFont val="宋体"/>
        <charset val="134"/>
      </rPr>
      <t>＜</t>
    </r>
    <r>
      <rPr>
        <sz val="10"/>
        <rFont val="Times New Roman"/>
        <charset val="134"/>
      </rPr>
      <t>60%</t>
    </r>
    <r>
      <rPr>
        <sz val="10"/>
        <rFont val="宋体"/>
        <charset val="134"/>
      </rPr>
      <t>，得</t>
    </r>
    <r>
      <rPr>
        <sz val="10"/>
        <rFont val="Times New Roman"/>
        <charset val="134"/>
      </rPr>
      <t>0</t>
    </r>
    <r>
      <rPr>
        <sz val="10"/>
        <rFont val="宋体"/>
        <charset val="134"/>
      </rPr>
      <t>分。</t>
    </r>
  </si>
  <si>
    <r>
      <rPr>
        <sz val="10"/>
        <rFont val="宋体"/>
        <charset val="134"/>
      </rPr>
      <t>重点支出安排率</t>
    </r>
    <r>
      <rPr>
        <sz val="10"/>
        <rFont val="Times New Roman"/>
        <charset val="134"/>
      </rPr>
      <t>=</t>
    </r>
    <r>
      <rPr>
        <sz val="10"/>
        <rFont val="宋体"/>
        <charset val="134"/>
      </rPr>
      <t>（重点预算支出</t>
    </r>
    <r>
      <rPr>
        <sz val="10"/>
        <rFont val="Times New Roman"/>
        <charset val="134"/>
      </rPr>
      <t>/</t>
    </r>
    <r>
      <rPr>
        <sz val="10"/>
        <rFont val="宋体"/>
        <charset val="134"/>
      </rPr>
      <t>预算总支出）</t>
    </r>
    <r>
      <rPr>
        <sz val="10"/>
        <rFont val="Times New Roman"/>
        <charset val="134"/>
      </rPr>
      <t>×100%</t>
    </r>
    <r>
      <rPr>
        <sz val="10"/>
        <rFont val="宋体"/>
        <charset val="134"/>
      </rPr>
      <t>。</t>
    </r>
  </si>
  <si>
    <r>
      <rPr>
        <sz val="10"/>
        <rFont val="宋体"/>
        <charset val="134"/>
      </rPr>
      <t>重点预算支出：部门年度预算安排的，与本部门履职和发展密切相关、具有明显社会和经济影响、党委政府关心或社会比较关注的项目支出总额。</t>
    </r>
  </si>
  <si>
    <r>
      <rPr>
        <sz val="10"/>
        <rFont val="宋体"/>
        <charset val="134"/>
      </rPr>
      <t>预算总支出：部门年度预算安排的项目支出总额。</t>
    </r>
  </si>
  <si>
    <r>
      <rPr>
        <sz val="10"/>
        <rFont val="宋体"/>
        <charset val="134"/>
      </rPr>
      <t>过程</t>
    </r>
  </si>
  <si>
    <r>
      <rPr>
        <sz val="10"/>
        <rFont val="宋体"/>
        <charset val="134"/>
      </rPr>
      <t>预算</t>
    </r>
    <r>
      <rPr>
        <sz val="10"/>
        <rFont val="Times New Roman"/>
        <charset val="134"/>
      </rPr>
      <t xml:space="preserve">
</t>
    </r>
    <r>
      <rPr>
        <sz val="10"/>
        <rFont val="宋体"/>
        <charset val="134"/>
      </rPr>
      <t>执行</t>
    </r>
  </si>
  <si>
    <r>
      <rPr>
        <sz val="10"/>
        <rFont val="宋体"/>
        <charset val="134"/>
      </rPr>
      <t>预算</t>
    </r>
    <r>
      <rPr>
        <sz val="10"/>
        <rFont val="Times New Roman"/>
        <charset val="134"/>
      </rPr>
      <t xml:space="preserve">
</t>
    </r>
    <r>
      <rPr>
        <sz val="10"/>
        <rFont val="宋体"/>
        <charset val="134"/>
      </rPr>
      <t>执行率</t>
    </r>
  </si>
  <si>
    <r>
      <rPr>
        <sz val="10"/>
        <rFont val="宋体"/>
        <charset val="134"/>
      </rPr>
      <t>部门本年度预算完成数与预算数的比率，用以反映和考核部门预算完成程度。预算执行率</t>
    </r>
    <r>
      <rPr>
        <sz val="10"/>
        <rFont val="Times New Roman"/>
        <charset val="134"/>
      </rPr>
      <t>=</t>
    </r>
    <r>
      <rPr>
        <sz val="10"/>
        <rFont val="宋体"/>
        <charset val="134"/>
      </rPr>
      <t>（预算执行数</t>
    </r>
    <r>
      <rPr>
        <sz val="10"/>
        <rFont val="Times New Roman"/>
        <charset val="134"/>
      </rPr>
      <t>/</t>
    </r>
    <r>
      <rPr>
        <sz val="10"/>
        <rFont val="宋体"/>
        <charset val="134"/>
      </rPr>
      <t>预算数）</t>
    </r>
    <r>
      <rPr>
        <sz val="10"/>
        <rFont val="Times New Roman"/>
        <charset val="134"/>
      </rPr>
      <t>×100%</t>
    </r>
    <r>
      <rPr>
        <sz val="10"/>
        <rFont val="宋体"/>
        <charset val="134"/>
      </rPr>
      <t>。</t>
    </r>
  </si>
  <si>
    <r>
      <rPr>
        <sz val="10"/>
        <rFont val="宋体"/>
        <charset val="134"/>
      </rPr>
      <t>预算执行率</t>
    </r>
    <r>
      <rPr>
        <sz val="10"/>
        <rFont val="Times New Roman"/>
        <charset val="134"/>
      </rPr>
      <t>≥95%,</t>
    </r>
    <r>
      <rPr>
        <sz val="10"/>
        <rFont val="宋体"/>
        <charset val="134"/>
      </rPr>
      <t>得</t>
    </r>
    <r>
      <rPr>
        <sz val="10"/>
        <rFont val="Times New Roman"/>
        <charset val="134"/>
      </rPr>
      <t>3</t>
    </r>
    <r>
      <rPr>
        <sz val="10"/>
        <rFont val="宋体"/>
        <charset val="134"/>
      </rPr>
      <t>分；</t>
    </r>
    <r>
      <rPr>
        <sz val="10"/>
        <rFont val="Times New Roman"/>
        <charset val="134"/>
      </rPr>
      <t xml:space="preserve">
 90% </t>
    </r>
    <r>
      <rPr>
        <sz val="10"/>
        <rFont val="宋体"/>
        <charset val="134"/>
      </rPr>
      <t>（含）</t>
    </r>
    <r>
      <rPr>
        <sz val="10"/>
        <rFont val="Times New Roman"/>
        <charset val="134"/>
      </rPr>
      <t>-95%,</t>
    </r>
    <r>
      <rPr>
        <sz val="10"/>
        <rFont val="宋体"/>
        <charset val="134"/>
      </rPr>
      <t>得</t>
    </r>
    <r>
      <rPr>
        <sz val="10"/>
        <rFont val="Times New Roman"/>
        <charset val="134"/>
      </rPr>
      <t xml:space="preserve"> 2 </t>
    </r>
    <r>
      <rPr>
        <sz val="10"/>
        <rFont val="宋体"/>
        <charset val="134"/>
      </rPr>
      <t>分</t>
    </r>
    <r>
      <rPr>
        <sz val="10"/>
        <rFont val="Times New Roman"/>
        <charset val="134"/>
      </rPr>
      <t xml:space="preserve">; 
85% </t>
    </r>
    <r>
      <rPr>
        <sz val="10"/>
        <rFont val="宋体"/>
        <charset val="134"/>
      </rPr>
      <t>（含）</t>
    </r>
    <r>
      <rPr>
        <sz val="10"/>
        <rFont val="Times New Roman"/>
        <charset val="134"/>
      </rPr>
      <t>-90%,</t>
    </r>
    <r>
      <rPr>
        <sz val="10"/>
        <rFont val="宋体"/>
        <charset val="134"/>
      </rPr>
      <t>得</t>
    </r>
    <r>
      <rPr>
        <sz val="10"/>
        <rFont val="Times New Roman"/>
        <charset val="134"/>
      </rPr>
      <t xml:space="preserve"> 1 </t>
    </r>
    <r>
      <rPr>
        <sz val="10"/>
        <rFont val="宋体"/>
        <charset val="134"/>
      </rPr>
      <t>分；</t>
    </r>
    <r>
      <rPr>
        <sz val="10"/>
        <rFont val="Times New Roman"/>
        <charset val="134"/>
      </rPr>
      <t xml:space="preserve">
 80% </t>
    </r>
    <r>
      <rPr>
        <sz val="10"/>
        <rFont val="宋体"/>
        <charset val="134"/>
      </rPr>
      <t>（含）</t>
    </r>
    <r>
      <rPr>
        <sz val="10"/>
        <rFont val="Times New Roman"/>
        <charset val="134"/>
      </rPr>
      <t>-85%,</t>
    </r>
    <r>
      <rPr>
        <sz val="10"/>
        <rFont val="宋体"/>
        <charset val="134"/>
      </rPr>
      <t>得</t>
    </r>
    <r>
      <rPr>
        <sz val="10"/>
        <rFont val="Times New Roman"/>
        <charset val="134"/>
      </rPr>
      <t xml:space="preserve"> 0.5 </t>
    </r>
    <r>
      <rPr>
        <sz val="10"/>
        <rFont val="宋体"/>
        <charset val="134"/>
      </rPr>
      <t>分；</t>
    </r>
    <r>
      <rPr>
        <sz val="10"/>
        <rFont val="Times New Roman"/>
        <charset val="134"/>
      </rPr>
      <t xml:space="preserve">
 </t>
    </r>
    <r>
      <rPr>
        <sz val="10"/>
        <rFont val="宋体"/>
        <charset val="134"/>
      </rPr>
      <t>＜</t>
    </r>
    <r>
      <rPr>
        <sz val="10"/>
        <rFont val="Times New Roman"/>
        <charset val="134"/>
      </rPr>
      <t>80%,</t>
    </r>
    <r>
      <rPr>
        <sz val="10"/>
        <rFont val="宋体"/>
        <charset val="134"/>
      </rPr>
      <t>得</t>
    </r>
    <r>
      <rPr>
        <sz val="10"/>
        <rFont val="Times New Roman"/>
        <charset val="134"/>
      </rPr>
      <t xml:space="preserve"> 0 </t>
    </r>
    <r>
      <rPr>
        <sz val="10"/>
        <rFont val="宋体"/>
        <charset val="134"/>
      </rPr>
      <t>分。。</t>
    </r>
  </si>
  <si>
    <r>
      <rPr>
        <sz val="10"/>
        <rFont val="宋体"/>
        <charset val="134"/>
      </rPr>
      <t>预算执行率</t>
    </r>
    <r>
      <rPr>
        <sz val="10"/>
        <rFont val="Times New Roman"/>
        <charset val="134"/>
      </rPr>
      <t>155.49%(2350.69/1511.78)</t>
    </r>
  </si>
  <si>
    <r>
      <rPr>
        <sz val="10"/>
        <rFont val="宋体"/>
        <charset val="134"/>
      </rPr>
      <t>预算执行数：部门本年度实际完成的预算数。</t>
    </r>
  </si>
  <si>
    <r>
      <rPr>
        <sz val="10"/>
        <rFont val="宋体"/>
        <charset val="134"/>
      </rPr>
      <t>预算数：财政部门批复的本年度部门预算数。</t>
    </r>
  </si>
  <si>
    <r>
      <rPr>
        <sz val="10"/>
        <rFont val="宋体"/>
        <charset val="134"/>
      </rPr>
      <t>预算</t>
    </r>
    <r>
      <rPr>
        <sz val="10"/>
        <rFont val="Times New Roman"/>
        <charset val="134"/>
      </rPr>
      <t xml:space="preserve">
</t>
    </r>
    <r>
      <rPr>
        <sz val="10"/>
        <rFont val="宋体"/>
        <charset val="134"/>
      </rPr>
      <t>调整率</t>
    </r>
  </si>
  <si>
    <r>
      <rPr>
        <sz val="10"/>
        <rFont val="宋体"/>
        <charset val="134"/>
      </rPr>
      <t>部门本年度预算调整数与预算数的比率，用以反映和考核部门预算的调整程度。</t>
    </r>
  </si>
  <si>
    <r>
      <rPr>
        <sz val="10"/>
        <rFont val="宋体"/>
        <charset val="134"/>
      </rPr>
      <t>预算调整率</t>
    </r>
    <r>
      <rPr>
        <sz val="10"/>
        <rFont val="Times New Roman"/>
        <charset val="134"/>
      </rPr>
      <t>≤5%</t>
    </r>
    <r>
      <rPr>
        <sz val="10"/>
        <rFont val="宋体"/>
        <charset val="134"/>
      </rPr>
      <t>，得</t>
    </r>
    <r>
      <rPr>
        <sz val="10"/>
        <rFont val="Times New Roman"/>
        <charset val="134"/>
      </rPr>
      <t>2</t>
    </r>
    <r>
      <rPr>
        <sz val="10"/>
        <rFont val="宋体"/>
        <charset val="134"/>
      </rPr>
      <t>分；</t>
    </r>
    <r>
      <rPr>
        <sz val="10"/>
        <rFont val="Times New Roman"/>
        <charset val="134"/>
      </rPr>
      <t xml:space="preserve">
5%-10%</t>
    </r>
    <r>
      <rPr>
        <sz val="10"/>
        <rFont val="宋体"/>
        <charset val="134"/>
      </rPr>
      <t>（含），得</t>
    </r>
    <r>
      <rPr>
        <sz val="10"/>
        <rFont val="Times New Roman"/>
        <charset val="134"/>
      </rPr>
      <t>1.5</t>
    </r>
    <r>
      <rPr>
        <sz val="10"/>
        <rFont val="宋体"/>
        <charset val="134"/>
      </rPr>
      <t>分；</t>
    </r>
    <r>
      <rPr>
        <sz val="10"/>
        <rFont val="Times New Roman"/>
        <charset val="134"/>
      </rPr>
      <t xml:space="preserve">
10%-15%</t>
    </r>
    <r>
      <rPr>
        <sz val="10"/>
        <rFont val="宋体"/>
        <charset val="134"/>
      </rPr>
      <t>（含），得</t>
    </r>
    <r>
      <rPr>
        <sz val="10"/>
        <rFont val="Times New Roman"/>
        <charset val="134"/>
      </rPr>
      <t>1</t>
    </r>
    <r>
      <rPr>
        <sz val="10"/>
        <rFont val="宋体"/>
        <charset val="134"/>
      </rPr>
      <t>分；</t>
    </r>
    <r>
      <rPr>
        <sz val="10"/>
        <rFont val="Times New Roman"/>
        <charset val="134"/>
      </rPr>
      <t xml:space="preserve">
15%-20%</t>
    </r>
    <r>
      <rPr>
        <sz val="10"/>
        <rFont val="宋体"/>
        <charset val="134"/>
      </rPr>
      <t>（含），得</t>
    </r>
    <r>
      <rPr>
        <sz val="10"/>
        <rFont val="Times New Roman"/>
        <charset val="134"/>
      </rPr>
      <t>0.5</t>
    </r>
    <r>
      <rPr>
        <sz val="10"/>
        <rFont val="宋体"/>
        <charset val="134"/>
      </rPr>
      <t>分；</t>
    </r>
    <r>
      <rPr>
        <sz val="10"/>
        <rFont val="Times New Roman"/>
        <charset val="134"/>
      </rPr>
      <t xml:space="preserve">
</t>
    </r>
    <r>
      <rPr>
        <sz val="10"/>
        <rFont val="宋体"/>
        <charset val="134"/>
      </rPr>
      <t>＞</t>
    </r>
    <r>
      <rPr>
        <sz val="10"/>
        <rFont val="Times New Roman"/>
        <charset val="134"/>
      </rPr>
      <t>20%</t>
    </r>
    <r>
      <rPr>
        <sz val="10"/>
        <rFont val="宋体"/>
        <charset val="134"/>
      </rPr>
      <t>，得</t>
    </r>
    <r>
      <rPr>
        <sz val="10"/>
        <rFont val="Times New Roman"/>
        <charset val="134"/>
      </rPr>
      <t>0</t>
    </r>
    <r>
      <rPr>
        <sz val="10"/>
        <rFont val="宋体"/>
        <charset val="134"/>
      </rPr>
      <t>分。</t>
    </r>
  </si>
  <si>
    <r>
      <rPr>
        <sz val="10"/>
        <rFont val="宋体"/>
        <charset val="134"/>
      </rPr>
      <t>预算调整率</t>
    </r>
    <r>
      <rPr>
        <sz val="10"/>
        <rFont val="Times New Roman"/>
        <charset val="134"/>
      </rPr>
      <t>82.96%</t>
    </r>
    <r>
      <rPr>
        <sz val="10"/>
        <rFont val="宋体"/>
        <charset val="134"/>
      </rPr>
      <t>（</t>
    </r>
    <r>
      <rPr>
        <sz val="10"/>
        <rFont val="Times New Roman"/>
        <charset val="134"/>
      </rPr>
      <t>814.99/1511.78</t>
    </r>
    <r>
      <rPr>
        <sz val="10"/>
        <rFont val="宋体"/>
        <charset val="134"/>
      </rPr>
      <t>），因部分调整项目为落实国家政策进行的调整，酌情扣</t>
    </r>
    <r>
      <rPr>
        <sz val="10"/>
        <rFont val="Times New Roman"/>
        <charset val="134"/>
      </rPr>
      <t>1</t>
    </r>
    <r>
      <rPr>
        <sz val="10"/>
        <rFont val="宋体"/>
        <charset val="134"/>
      </rPr>
      <t>分</t>
    </r>
  </si>
  <si>
    <r>
      <rPr>
        <sz val="10"/>
        <rFont val="宋体"/>
        <charset val="134"/>
      </rPr>
      <t>预算调整率</t>
    </r>
    <r>
      <rPr>
        <sz val="10"/>
        <rFont val="Times New Roman"/>
        <charset val="134"/>
      </rPr>
      <t>=</t>
    </r>
    <r>
      <rPr>
        <sz val="10"/>
        <rFont val="宋体"/>
        <charset val="134"/>
      </rPr>
      <t>（预算调整数</t>
    </r>
    <r>
      <rPr>
        <sz val="10"/>
        <rFont val="Times New Roman"/>
        <charset val="134"/>
      </rPr>
      <t>/</t>
    </r>
    <r>
      <rPr>
        <sz val="10"/>
        <rFont val="宋体"/>
        <charset val="134"/>
      </rPr>
      <t>预算数）</t>
    </r>
    <r>
      <rPr>
        <sz val="10"/>
        <rFont val="Times New Roman"/>
        <charset val="134"/>
      </rPr>
      <t>×100%</t>
    </r>
    <r>
      <rPr>
        <sz val="10"/>
        <rFont val="宋体"/>
        <charset val="134"/>
      </rPr>
      <t>。</t>
    </r>
  </si>
  <si>
    <r>
      <rPr>
        <sz val="10"/>
        <rFont val="宋体"/>
        <charset val="134"/>
      </rPr>
      <t>预算调整数：部门在本年度内涉及预算的追加、追减或结构调整的资金总和（因落实国家政策、发生不可抗力、上级部门或本级党委政府临时交办而产生的调整除外）。</t>
    </r>
  </si>
  <si>
    <r>
      <rPr>
        <sz val="10"/>
        <rFont val="宋体"/>
        <charset val="134"/>
      </rPr>
      <t>支付</t>
    </r>
    <r>
      <rPr>
        <sz val="10"/>
        <rFont val="Times New Roman"/>
        <charset val="134"/>
      </rPr>
      <t xml:space="preserve">
</t>
    </r>
    <r>
      <rPr>
        <sz val="10"/>
        <rFont val="宋体"/>
        <charset val="134"/>
      </rPr>
      <t>进度率</t>
    </r>
  </si>
  <si>
    <r>
      <rPr>
        <sz val="10"/>
        <rFont val="宋体"/>
        <charset val="134"/>
      </rPr>
      <t>部门实际支付进度与既定支付进度的比率，用以反映和考核部门预算执行的及时性和均衡性程度。</t>
    </r>
  </si>
  <si>
    <r>
      <rPr>
        <sz val="10"/>
        <rFont val="宋体"/>
        <charset val="134"/>
      </rPr>
      <t>支付进度率</t>
    </r>
    <r>
      <rPr>
        <sz val="10"/>
        <rFont val="Times New Roman"/>
        <charset val="134"/>
      </rPr>
      <t>=100%,</t>
    </r>
    <r>
      <rPr>
        <sz val="10"/>
        <rFont val="宋体"/>
        <charset val="134"/>
      </rPr>
      <t>得</t>
    </r>
    <r>
      <rPr>
        <sz val="10"/>
        <rFont val="Times New Roman"/>
        <charset val="134"/>
      </rPr>
      <t>1</t>
    </r>
    <r>
      <rPr>
        <sz val="10"/>
        <rFont val="宋体"/>
        <charset val="134"/>
      </rPr>
      <t>分；</t>
    </r>
    <r>
      <rPr>
        <sz val="10"/>
        <rFont val="Times New Roman"/>
        <charset val="134"/>
      </rPr>
      <t xml:space="preserve">
</t>
    </r>
    <r>
      <rPr>
        <sz val="10"/>
        <rFont val="宋体"/>
        <charset val="134"/>
      </rPr>
      <t>每超过（降低）</t>
    </r>
    <r>
      <rPr>
        <sz val="10"/>
        <rFont val="Times New Roman"/>
        <charset val="134"/>
      </rPr>
      <t>5%,</t>
    </r>
    <r>
      <rPr>
        <sz val="10"/>
        <rFont val="宋体"/>
        <charset val="134"/>
      </rPr>
      <t>扣</t>
    </r>
    <r>
      <rPr>
        <sz val="10"/>
        <rFont val="Times New Roman"/>
        <charset val="134"/>
      </rPr>
      <t>0.5</t>
    </r>
    <r>
      <rPr>
        <sz val="10"/>
        <rFont val="宋体"/>
        <charset val="134"/>
      </rPr>
      <t>分，扣完为止。</t>
    </r>
  </si>
  <si>
    <r>
      <rPr>
        <sz val="10"/>
        <rFont val="宋体"/>
        <charset val="134"/>
      </rPr>
      <t>支付进度率</t>
    </r>
    <r>
      <rPr>
        <sz val="10"/>
        <rFont val="Times New Roman"/>
        <charset val="134"/>
      </rPr>
      <t>87.7%</t>
    </r>
    <r>
      <rPr>
        <sz val="10"/>
        <rFont val="宋体"/>
        <charset val="134"/>
      </rPr>
      <t>（</t>
    </r>
    <r>
      <rPr>
        <sz val="10"/>
        <rFont val="Times New Roman"/>
        <charset val="134"/>
      </rPr>
      <t>2350.69/2680.3</t>
    </r>
    <r>
      <rPr>
        <sz val="10"/>
        <rFont val="宋体"/>
        <charset val="134"/>
      </rPr>
      <t>）</t>
    </r>
  </si>
  <si>
    <r>
      <rPr>
        <sz val="10"/>
        <rFont val="宋体"/>
        <charset val="134"/>
      </rPr>
      <t>支付进度率</t>
    </r>
    <r>
      <rPr>
        <sz val="10"/>
        <rFont val="Times New Roman"/>
        <charset val="134"/>
      </rPr>
      <t>=</t>
    </r>
    <r>
      <rPr>
        <sz val="10"/>
        <rFont val="宋体"/>
        <charset val="134"/>
      </rPr>
      <t>（实际支付进度</t>
    </r>
    <r>
      <rPr>
        <sz val="10"/>
        <rFont val="Times New Roman"/>
        <charset val="134"/>
      </rPr>
      <t>/</t>
    </r>
    <r>
      <rPr>
        <sz val="10"/>
        <rFont val="宋体"/>
        <charset val="134"/>
      </rPr>
      <t>既定支付进度）</t>
    </r>
    <r>
      <rPr>
        <sz val="10"/>
        <rFont val="Times New Roman"/>
        <charset val="134"/>
      </rPr>
      <t xml:space="preserve"> ×100%</t>
    </r>
    <r>
      <rPr>
        <sz val="10"/>
        <rFont val="宋体"/>
        <charset val="134"/>
      </rPr>
      <t>。</t>
    </r>
  </si>
  <si>
    <r>
      <rPr>
        <sz val="10"/>
        <rFont val="宋体"/>
        <charset val="134"/>
      </rPr>
      <t>实际支付进度：部门在某一时点的支出预算执行总数与年度支出预算数的比率。</t>
    </r>
  </si>
  <si>
    <t>既定支付进度：由部门在申报部门整体绩效目标时，参照序时支付进度、前三年支付进度、本级部门平均支付进度水平等确定的，在某一时点应达到的支付进度（比率）。</t>
  </si>
  <si>
    <r>
      <rPr>
        <sz val="10"/>
        <rFont val="宋体"/>
        <charset val="134"/>
      </rPr>
      <t>预算管理</t>
    </r>
  </si>
  <si>
    <r>
      <rPr>
        <sz val="10"/>
        <rFont val="宋体"/>
        <charset val="134"/>
      </rPr>
      <t>结转</t>
    </r>
    <r>
      <rPr>
        <sz val="10"/>
        <rFont val="Times New Roman"/>
        <charset val="134"/>
      </rPr>
      <t xml:space="preserve">
</t>
    </r>
    <r>
      <rPr>
        <sz val="10"/>
        <rFont val="宋体"/>
        <charset val="134"/>
      </rPr>
      <t>结余率</t>
    </r>
  </si>
  <si>
    <r>
      <rPr>
        <sz val="10"/>
        <rFont val="宋体"/>
        <charset val="134"/>
      </rPr>
      <t>部门本年度结转结余总额与支出预算数的比率，用以反映和考核部门对本年度结转结余资金的实际控制程度。</t>
    </r>
  </si>
  <si>
    <r>
      <rPr>
        <sz val="10"/>
        <rFont val="宋体"/>
        <charset val="134"/>
      </rPr>
      <t>结转结余率</t>
    </r>
    <r>
      <rPr>
        <sz val="10"/>
        <rFont val="Times New Roman"/>
        <charset val="134"/>
      </rPr>
      <t>≤5%,</t>
    </r>
    <r>
      <rPr>
        <sz val="10"/>
        <rFont val="宋体"/>
        <charset val="134"/>
      </rPr>
      <t>得</t>
    </r>
    <r>
      <rPr>
        <sz val="10"/>
        <rFont val="Times New Roman"/>
        <charset val="134"/>
      </rPr>
      <t>1</t>
    </r>
    <r>
      <rPr>
        <sz val="10"/>
        <rFont val="宋体"/>
        <charset val="134"/>
      </rPr>
      <t>分；</t>
    </r>
    <r>
      <rPr>
        <sz val="10"/>
        <rFont val="Times New Roman"/>
        <charset val="134"/>
      </rPr>
      <t xml:space="preserve">
 5%-10% </t>
    </r>
    <r>
      <rPr>
        <sz val="10"/>
        <rFont val="宋体"/>
        <charset val="134"/>
      </rPr>
      <t>（含），得</t>
    </r>
    <r>
      <rPr>
        <sz val="10"/>
        <rFont val="Times New Roman"/>
        <charset val="134"/>
      </rPr>
      <t xml:space="preserve"> 0.5 </t>
    </r>
    <r>
      <rPr>
        <sz val="10"/>
        <rFont val="宋体"/>
        <charset val="134"/>
      </rPr>
      <t>分；</t>
    </r>
    <r>
      <rPr>
        <sz val="10"/>
        <rFont val="Times New Roman"/>
        <charset val="134"/>
      </rPr>
      <t xml:space="preserve">
</t>
    </r>
    <r>
      <rPr>
        <sz val="10"/>
        <rFont val="宋体"/>
        <charset val="134"/>
      </rPr>
      <t>＞</t>
    </r>
    <r>
      <rPr>
        <sz val="10"/>
        <rFont val="Times New Roman"/>
        <charset val="134"/>
      </rPr>
      <t>10%</t>
    </r>
    <r>
      <rPr>
        <sz val="10"/>
        <rFont val="宋体"/>
        <charset val="134"/>
      </rPr>
      <t>，得</t>
    </r>
    <r>
      <rPr>
        <sz val="10"/>
        <rFont val="Times New Roman"/>
        <charset val="134"/>
      </rPr>
      <t>0</t>
    </r>
    <r>
      <rPr>
        <sz val="10"/>
        <rFont val="宋体"/>
        <charset val="134"/>
      </rPr>
      <t>分。</t>
    </r>
  </si>
  <si>
    <r>
      <rPr>
        <sz val="10"/>
        <rFont val="宋体"/>
        <charset val="134"/>
      </rPr>
      <t>结转结余率</t>
    </r>
    <r>
      <rPr>
        <sz val="10"/>
        <rFont val="Times New Roman"/>
        <charset val="134"/>
      </rPr>
      <t>21.80%</t>
    </r>
    <r>
      <rPr>
        <sz val="10"/>
        <rFont val="宋体"/>
        <charset val="134"/>
      </rPr>
      <t>（</t>
    </r>
    <r>
      <rPr>
        <sz val="10"/>
        <rFont val="Times New Roman"/>
        <charset val="134"/>
      </rPr>
      <t>329.61/1511.78</t>
    </r>
    <r>
      <rPr>
        <sz val="10"/>
        <rFont val="宋体"/>
        <charset val="134"/>
      </rPr>
      <t>）</t>
    </r>
  </si>
  <si>
    <r>
      <rPr>
        <sz val="10"/>
        <rFont val="宋体"/>
        <charset val="134"/>
      </rPr>
      <t>结转结余率</t>
    </r>
    <r>
      <rPr>
        <sz val="10"/>
        <rFont val="Times New Roman"/>
        <charset val="134"/>
      </rPr>
      <t>=</t>
    </r>
    <r>
      <rPr>
        <sz val="10"/>
        <rFont val="宋体"/>
        <charset val="134"/>
      </rPr>
      <t>结转结余总额</t>
    </r>
    <r>
      <rPr>
        <sz val="10"/>
        <rFont val="Times New Roman"/>
        <charset val="134"/>
      </rPr>
      <t>/</t>
    </r>
    <r>
      <rPr>
        <sz val="10"/>
        <rFont val="宋体"/>
        <charset val="134"/>
      </rPr>
      <t>支出预算数</t>
    </r>
    <r>
      <rPr>
        <sz val="10"/>
        <rFont val="Times New Roman"/>
        <charset val="134"/>
      </rPr>
      <t>×100%</t>
    </r>
    <r>
      <rPr>
        <sz val="10"/>
        <rFont val="宋体"/>
        <charset val="134"/>
      </rPr>
      <t>。</t>
    </r>
  </si>
  <si>
    <r>
      <rPr>
        <sz val="10"/>
        <rFont val="宋体"/>
        <charset val="134"/>
      </rPr>
      <t>结转结余总额：部门本年度的结转资金与结余资金之和（以决算数为准）。</t>
    </r>
  </si>
  <si>
    <r>
      <rPr>
        <sz val="10"/>
        <rFont val="宋体"/>
        <charset val="134"/>
      </rPr>
      <t>结转结余</t>
    </r>
    <r>
      <rPr>
        <sz val="10"/>
        <rFont val="Times New Roman"/>
        <charset val="134"/>
      </rPr>
      <t xml:space="preserve">
</t>
    </r>
    <r>
      <rPr>
        <sz val="10"/>
        <rFont val="宋体"/>
        <charset val="134"/>
      </rPr>
      <t>变动率</t>
    </r>
  </si>
  <si>
    <r>
      <rPr>
        <sz val="10"/>
        <rFont val="宋体"/>
        <charset val="134"/>
      </rPr>
      <t>部门本年度结转结余资金总额与上年度结转结余资金总额的变动比率，用以反映和考核部门对控制结转结余资金的努力程度。</t>
    </r>
  </si>
  <si>
    <r>
      <rPr>
        <sz val="10"/>
        <rFont val="宋体"/>
        <charset val="134"/>
      </rPr>
      <t>结转结余变动率</t>
    </r>
    <r>
      <rPr>
        <sz val="10"/>
        <rFont val="Times New Roman"/>
        <charset val="134"/>
      </rPr>
      <t>≤0,</t>
    </r>
    <r>
      <rPr>
        <sz val="10"/>
        <rFont val="宋体"/>
        <charset val="134"/>
      </rPr>
      <t>得</t>
    </r>
    <r>
      <rPr>
        <sz val="10"/>
        <rFont val="Times New Roman"/>
        <charset val="134"/>
      </rPr>
      <t>1</t>
    </r>
    <r>
      <rPr>
        <sz val="10"/>
        <rFont val="宋体"/>
        <charset val="134"/>
      </rPr>
      <t>分；</t>
    </r>
    <r>
      <rPr>
        <sz val="10"/>
        <rFont val="Times New Roman"/>
        <charset val="134"/>
      </rPr>
      <t xml:space="preserve"> 
0-5% </t>
    </r>
    <r>
      <rPr>
        <sz val="10"/>
        <rFont val="宋体"/>
        <charset val="134"/>
      </rPr>
      <t>（含），得</t>
    </r>
    <r>
      <rPr>
        <sz val="10"/>
        <rFont val="Times New Roman"/>
        <charset val="134"/>
      </rPr>
      <t xml:space="preserve"> 0.5 </t>
    </r>
    <r>
      <rPr>
        <sz val="10"/>
        <rFont val="宋体"/>
        <charset val="134"/>
      </rPr>
      <t>分；</t>
    </r>
    <r>
      <rPr>
        <sz val="10"/>
        <rFont val="Times New Roman"/>
        <charset val="134"/>
      </rPr>
      <t xml:space="preserve"> 
</t>
    </r>
    <r>
      <rPr>
        <sz val="10"/>
        <rFont val="宋体"/>
        <charset val="134"/>
      </rPr>
      <t>＞</t>
    </r>
    <r>
      <rPr>
        <sz val="10"/>
        <rFont val="Times New Roman"/>
        <charset val="134"/>
      </rPr>
      <t>5%,</t>
    </r>
    <r>
      <rPr>
        <sz val="10"/>
        <rFont val="宋体"/>
        <charset val="134"/>
      </rPr>
      <t>得</t>
    </r>
    <r>
      <rPr>
        <sz val="10"/>
        <rFont val="Times New Roman"/>
        <charset val="134"/>
      </rPr>
      <t>0</t>
    </r>
    <r>
      <rPr>
        <sz val="10"/>
        <rFont val="宋体"/>
        <charset val="134"/>
      </rPr>
      <t>分。</t>
    </r>
  </si>
  <si>
    <r>
      <t>结转结余变动率</t>
    </r>
    <r>
      <rPr>
        <sz val="10"/>
        <rFont val="Times New Roman"/>
        <charset val="134"/>
      </rPr>
      <t>-6.76%</t>
    </r>
    <r>
      <rPr>
        <sz val="10"/>
        <rFont val="宋体"/>
        <charset val="134"/>
      </rPr>
      <t>（</t>
    </r>
    <r>
      <rPr>
        <sz val="10"/>
        <rFont val="Times New Roman"/>
        <charset val="134"/>
      </rPr>
      <t>(329.61-353.53)/353.53</t>
    </r>
    <r>
      <rPr>
        <sz val="10"/>
        <rFont val="宋体"/>
        <charset val="134"/>
      </rPr>
      <t>）</t>
    </r>
  </si>
  <si>
    <r>
      <rPr>
        <sz val="10"/>
        <rFont val="宋体"/>
        <charset val="134"/>
      </rPr>
      <t>结转结余变动率</t>
    </r>
    <r>
      <rPr>
        <sz val="10"/>
        <rFont val="Times New Roman"/>
        <charset val="134"/>
      </rPr>
      <t>=</t>
    </r>
    <r>
      <rPr>
        <sz val="10"/>
        <rFont val="宋体"/>
        <charset val="134"/>
      </rPr>
      <t>［（本年度累计结转结余资金总额</t>
    </r>
    <r>
      <rPr>
        <sz val="10"/>
        <rFont val="Times New Roman"/>
        <charset val="134"/>
      </rPr>
      <t xml:space="preserve">- </t>
    </r>
    <r>
      <rPr>
        <sz val="10"/>
        <rFont val="宋体"/>
        <charset val="134"/>
      </rPr>
      <t>上年度累计结转结余资金总额）</t>
    </r>
    <r>
      <rPr>
        <sz val="10"/>
        <rFont val="Times New Roman"/>
        <charset val="134"/>
      </rPr>
      <t>/</t>
    </r>
    <r>
      <rPr>
        <sz val="10"/>
        <rFont val="宋体"/>
        <charset val="134"/>
      </rPr>
      <t>上年度累计结转结余资金总额］</t>
    </r>
    <r>
      <rPr>
        <sz val="10"/>
        <rFont val="Times New Roman"/>
        <charset val="134"/>
      </rPr>
      <t>×lOO%</t>
    </r>
    <r>
      <rPr>
        <sz val="10"/>
        <rFont val="宋体"/>
        <charset val="134"/>
      </rPr>
      <t>。</t>
    </r>
  </si>
  <si>
    <r>
      <rPr>
        <sz val="10"/>
        <rFont val="宋体"/>
        <charset val="134"/>
      </rPr>
      <t>公用经费</t>
    </r>
    <r>
      <rPr>
        <sz val="10"/>
        <rFont val="Times New Roman"/>
        <charset val="134"/>
      </rPr>
      <t xml:space="preserve">
</t>
    </r>
    <r>
      <rPr>
        <sz val="10"/>
        <rFont val="宋体"/>
        <charset val="134"/>
      </rPr>
      <t>控制率</t>
    </r>
  </si>
  <si>
    <r>
      <rPr>
        <sz val="10"/>
        <rFont val="宋体"/>
        <charset val="134"/>
      </rPr>
      <t>部门本年度实际支出的公用经费总额与预算安排的公用经费总额的比率，用以反映和考核部门对机构运转成本的实际控制程度。</t>
    </r>
  </si>
  <si>
    <r>
      <rPr>
        <sz val="10"/>
        <rFont val="宋体"/>
        <charset val="134"/>
      </rPr>
      <t>公用经费控制率</t>
    </r>
    <r>
      <rPr>
        <sz val="10"/>
        <rFont val="Times New Roman"/>
        <charset val="134"/>
      </rPr>
      <t>≤100%</t>
    </r>
    <r>
      <rPr>
        <sz val="10"/>
        <rFont val="宋体"/>
        <charset val="134"/>
      </rPr>
      <t>，得</t>
    </r>
    <r>
      <rPr>
        <sz val="10"/>
        <rFont val="Times New Roman"/>
        <charset val="134"/>
      </rPr>
      <t>2</t>
    </r>
    <r>
      <rPr>
        <sz val="10"/>
        <rFont val="宋体"/>
        <charset val="134"/>
      </rPr>
      <t>分；</t>
    </r>
    <r>
      <rPr>
        <sz val="10"/>
        <rFont val="Times New Roman"/>
        <charset val="134"/>
      </rPr>
      <t xml:space="preserve">
100%-105% </t>
    </r>
    <r>
      <rPr>
        <sz val="10"/>
        <rFont val="宋体"/>
        <charset val="134"/>
      </rPr>
      <t>（含），得</t>
    </r>
    <r>
      <rPr>
        <sz val="10"/>
        <rFont val="Times New Roman"/>
        <charset val="134"/>
      </rPr>
      <t xml:space="preserve"> 1 </t>
    </r>
    <r>
      <rPr>
        <sz val="10"/>
        <rFont val="宋体"/>
        <charset val="134"/>
      </rPr>
      <t>分；</t>
    </r>
    <r>
      <rPr>
        <sz val="10"/>
        <rFont val="Times New Roman"/>
        <charset val="134"/>
      </rPr>
      <t xml:space="preserve">
 105%-110% </t>
    </r>
    <r>
      <rPr>
        <sz val="10"/>
        <rFont val="宋体"/>
        <charset val="134"/>
      </rPr>
      <t>（含），得</t>
    </r>
    <r>
      <rPr>
        <sz val="10"/>
        <rFont val="Times New Roman"/>
        <charset val="134"/>
      </rPr>
      <t xml:space="preserve"> 0.5 </t>
    </r>
    <r>
      <rPr>
        <sz val="10"/>
        <rFont val="宋体"/>
        <charset val="134"/>
      </rPr>
      <t>分；</t>
    </r>
    <r>
      <rPr>
        <sz val="10"/>
        <rFont val="Times New Roman"/>
        <charset val="134"/>
      </rPr>
      <t xml:space="preserve">
</t>
    </r>
    <r>
      <rPr>
        <sz val="10"/>
        <rFont val="宋体"/>
        <charset val="134"/>
      </rPr>
      <t>＞</t>
    </r>
    <r>
      <rPr>
        <sz val="10"/>
        <rFont val="Times New Roman"/>
        <charset val="134"/>
      </rPr>
      <t>110%</t>
    </r>
    <r>
      <rPr>
        <sz val="10"/>
        <rFont val="宋体"/>
        <charset val="134"/>
      </rPr>
      <t>，得</t>
    </r>
    <r>
      <rPr>
        <sz val="10"/>
        <rFont val="Times New Roman"/>
        <charset val="134"/>
      </rPr>
      <t>0</t>
    </r>
    <r>
      <rPr>
        <sz val="10"/>
        <rFont val="宋体"/>
        <charset val="134"/>
      </rPr>
      <t>分。</t>
    </r>
  </si>
  <si>
    <r>
      <rPr>
        <sz val="10"/>
        <rFont val="宋体"/>
        <charset val="134"/>
      </rPr>
      <t>公用经费控制率</t>
    </r>
    <r>
      <rPr>
        <sz val="10"/>
        <rFont val="Times New Roman"/>
        <charset val="134"/>
      </rPr>
      <t>271.3%</t>
    </r>
    <r>
      <rPr>
        <sz val="10"/>
        <rFont val="宋体"/>
        <charset val="134"/>
      </rPr>
      <t>（</t>
    </r>
    <r>
      <rPr>
        <sz val="10"/>
        <rFont val="Times New Roman"/>
        <charset val="134"/>
      </rPr>
      <t>255.03/94</t>
    </r>
    <r>
      <rPr>
        <sz val="10"/>
        <rFont val="宋体"/>
        <charset val="134"/>
      </rPr>
      <t>）</t>
    </r>
  </si>
  <si>
    <r>
      <rPr>
        <sz val="10"/>
        <rFont val="宋体"/>
        <charset val="134"/>
      </rPr>
      <t>公用经费控制率</t>
    </r>
    <r>
      <rPr>
        <sz val="10"/>
        <rFont val="Times New Roman"/>
        <charset val="134"/>
      </rPr>
      <t>=</t>
    </r>
    <r>
      <rPr>
        <sz val="10"/>
        <rFont val="宋体"/>
        <charset val="134"/>
      </rPr>
      <t>（实际支出公用经费总额</t>
    </r>
    <r>
      <rPr>
        <sz val="10"/>
        <rFont val="Times New Roman"/>
        <charset val="134"/>
      </rPr>
      <t>/</t>
    </r>
    <r>
      <rPr>
        <sz val="10"/>
        <rFont val="宋体"/>
        <charset val="134"/>
      </rPr>
      <t>预算安排公用经费总额）</t>
    </r>
    <r>
      <rPr>
        <sz val="10"/>
        <rFont val="Times New Roman"/>
        <charset val="134"/>
      </rPr>
      <t>×100%</t>
    </r>
    <r>
      <rPr>
        <sz val="10"/>
        <rFont val="宋体"/>
        <charset val="134"/>
      </rPr>
      <t>。</t>
    </r>
  </si>
  <si>
    <r>
      <rPr>
        <sz val="10"/>
        <rFont val="Times New Roman"/>
        <charset val="134"/>
      </rPr>
      <t>“</t>
    </r>
    <r>
      <rPr>
        <sz val="10"/>
        <rFont val="宋体"/>
        <charset val="134"/>
      </rPr>
      <t>三公经费</t>
    </r>
    <r>
      <rPr>
        <sz val="10"/>
        <rFont val="Times New Roman"/>
        <charset val="134"/>
      </rPr>
      <t>”</t>
    </r>
    <r>
      <rPr>
        <sz val="10"/>
        <rFont val="宋体"/>
        <charset val="134"/>
      </rPr>
      <t>控制率</t>
    </r>
  </si>
  <si>
    <r>
      <rPr>
        <sz val="10"/>
        <rFont val="宋体"/>
        <charset val="134"/>
      </rPr>
      <t>部门本年度</t>
    </r>
    <r>
      <rPr>
        <sz val="10"/>
        <rFont val="Times New Roman"/>
        <charset val="134"/>
      </rPr>
      <t>“</t>
    </r>
    <r>
      <rPr>
        <sz val="10"/>
        <rFont val="宋体"/>
        <charset val="134"/>
      </rPr>
      <t>三公经费</t>
    </r>
    <r>
      <rPr>
        <sz val="10"/>
        <rFont val="Times New Roman"/>
        <charset val="134"/>
      </rPr>
      <t>”</t>
    </r>
    <r>
      <rPr>
        <sz val="10"/>
        <rFont val="宋体"/>
        <charset val="134"/>
      </rPr>
      <t>实际支出数与预算安排数的比率，用以反映和考核部门对</t>
    </r>
    <r>
      <rPr>
        <sz val="10"/>
        <rFont val="Times New Roman"/>
        <charset val="134"/>
      </rPr>
      <t>“</t>
    </r>
    <r>
      <rPr>
        <sz val="10"/>
        <rFont val="宋体"/>
        <charset val="134"/>
      </rPr>
      <t>三公经费</t>
    </r>
    <r>
      <rPr>
        <sz val="10"/>
        <rFont val="Times New Roman"/>
        <charset val="134"/>
      </rPr>
      <t>”</t>
    </r>
    <r>
      <rPr>
        <sz val="10"/>
        <rFont val="宋体"/>
        <charset val="134"/>
      </rPr>
      <t>的实际控制程度。</t>
    </r>
  </si>
  <si>
    <r>
      <rPr>
        <sz val="10"/>
        <rFont val="Times New Roman"/>
        <charset val="134"/>
      </rPr>
      <t>“</t>
    </r>
    <r>
      <rPr>
        <sz val="10"/>
        <rFont val="宋体"/>
        <charset val="134"/>
      </rPr>
      <t>三公经费</t>
    </r>
    <r>
      <rPr>
        <sz val="10"/>
        <rFont val="Times New Roman"/>
        <charset val="134"/>
      </rPr>
      <t>”</t>
    </r>
    <r>
      <rPr>
        <sz val="10"/>
        <rFont val="宋体"/>
        <charset val="134"/>
      </rPr>
      <t>控制率</t>
    </r>
    <r>
      <rPr>
        <sz val="10"/>
        <rFont val="Times New Roman"/>
        <charset val="134"/>
      </rPr>
      <t>≤100%</t>
    </r>
    <r>
      <rPr>
        <sz val="10"/>
        <rFont val="宋体"/>
        <charset val="134"/>
      </rPr>
      <t>，得</t>
    </r>
    <r>
      <rPr>
        <sz val="10"/>
        <rFont val="Times New Roman"/>
        <charset val="134"/>
      </rPr>
      <t>1</t>
    </r>
    <r>
      <rPr>
        <sz val="10"/>
        <rFont val="宋体"/>
        <charset val="134"/>
      </rPr>
      <t>分；</t>
    </r>
    <r>
      <rPr>
        <sz val="10"/>
        <rFont val="Times New Roman"/>
        <charset val="134"/>
      </rPr>
      <t xml:space="preserve">
100%-105% </t>
    </r>
    <r>
      <rPr>
        <sz val="10"/>
        <rFont val="宋体"/>
        <charset val="134"/>
      </rPr>
      <t>（含），得</t>
    </r>
    <r>
      <rPr>
        <sz val="10"/>
        <rFont val="Times New Roman"/>
        <charset val="134"/>
      </rPr>
      <t xml:space="preserve"> 0.5 </t>
    </r>
    <r>
      <rPr>
        <sz val="10"/>
        <rFont val="宋体"/>
        <charset val="134"/>
      </rPr>
      <t>分；</t>
    </r>
    <r>
      <rPr>
        <sz val="10"/>
        <rFont val="Times New Roman"/>
        <charset val="134"/>
      </rPr>
      <t xml:space="preserve">
 </t>
    </r>
    <r>
      <rPr>
        <sz val="10"/>
        <rFont val="宋体"/>
        <charset val="134"/>
      </rPr>
      <t>＞</t>
    </r>
    <r>
      <rPr>
        <sz val="10"/>
        <rFont val="Times New Roman"/>
        <charset val="134"/>
      </rPr>
      <t>105%,</t>
    </r>
    <r>
      <rPr>
        <sz val="10"/>
        <rFont val="宋体"/>
        <charset val="134"/>
      </rPr>
      <t>得</t>
    </r>
    <r>
      <rPr>
        <sz val="10"/>
        <rFont val="Times New Roman"/>
        <charset val="134"/>
      </rPr>
      <t xml:space="preserve"> 0 </t>
    </r>
    <r>
      <rPr>
        <sz val="10"/>
        <rFont val="宋体"/>
        <charset val="134"/>
      </rPr>
      <t>分。</t>
    </r>
  </si>
  <si>
    <r>
      <rPr>
        <sz val="10"/>
        <rFont val="Times New Roman"/>
        <charset val="134"/>
      </rPr>
      <t>“</t>
    </r>
    <r>
      <rPr>
        <sz val="10"/>
        <rFont val="宋体"/>
        <charset val="134"/>
      </rPr>
      <t>三公经费</t>
    </r>
    <r>
      <rPr>
        <sz val="10"/>
        <rFont val="Times New Roman"/>
        <charset val="134"/>
      </rPr>
      <t>”</t>
    </r>
    <r>
      <rPr>
        <sz val="10"/>
        <rFont val="宋体"/>
        <charset val="134"/>
      </rPr>
      <t>控制率</t>
    </r>
    <r>
      <rPr>
        <sz val="10"/>
        <rFont val="Times New Roman"/>
        <charset val="134"/>
      </rPr>
      <t>0%</t>
    </r>
  </si>
  <si>
    <r>
      <rPr>
        <sz val="10"/>
        <rFont val="Times New Roman"/>
        <charset val="134"/>
      </rPr>
      <t>“</t>
    </r>
    <r>
      <rPr>
        <sz val="10"/>
        <rFont val="宋体"/>
        <charset val="134"/>
      </rPr>
      <t>三公经费</t>
    </r>
    <r>
      <rPr>
        <sz val="10"/>
        <rFont val="Times New Roman"/>
        <charset val="134"/>
      </rPr>
      <t>”</t>
    </r>
    <r>
      <rPr>
        <sz val="10"/>
        <rFont val="宋体"/>
        <charset val="134"/>
      </rPr>
      <t>控制率</t>
    </r>
    <r>
      <rPr>
        <sz val="10"/>
        <rFont val="Times New Roman"/>
        <charset val="134"/>
      </rPr>
      <t>=</t>
    </r>
    <r>
      <rPr>
        <sz val="10"/>
        <rFont val="宋体"/>
        <charset val="134"/>
      </rPr>
      <t>（</t>
    </r>
    <r>
      <rPr>
        <sz val="10"/>
        <rFont val="Times New Roman"/>
        <charset val="134"/>
      </rPr>
      <t>“</t>
    </r>
    <r>
      <rPr>
        <sz val="10"/>
        <rFont val="宋体"/>
        <charset val="134"/>
      </rPr>
      <t>三公经费</t>
    </r>
    <r>
      <rPr>
        <sz val="10"/>
        <rFont val="Times New Roman"/>
        <charset val="134"/>
      </rPr>
      <t>”</t>
    </r>
    <r>
      <rPr>
        <sz val="10"/>
        <rFont val="宋体"/>
        <charset val="134"/>
      </rPr>
      <t>实际支出数</t>
    </r>
    <r>
      <rPr>
        <sz val="10"/>
        <rFont val="Times New Roman"/>
        <charset val="134"/>
      </rPr>
      <t>/“</t>
    </r>
    <r>
      <rPr>
        <sz val="10"/>
        <rFont val="宋体"/>
        <charset val="134"/>
      </rPr>
      <t>三公经费</t>
    </r>
    <r>
      <rPr>
        <sz val="10"/>
        <rFont val="Times New Roman"/>
        <charset val="134"/>
      </rPr>
      <t>”</t>
    </r>
    <r>
      <rPr>
        <sz val="10"/>
        <rFont val="宋体"/>
        <charset val="134"/>
      </rPr>
      <t>预算安排数）</t>
    </r>
    <r>
      <rPr>
        <sz val="10"/>
        <rFont val="Times New Roman"/>
        <charset val="134"/>
      </rPr>
      <t>×100%</t>
    </r>
    <r>
      <rPr>
        <sz val="10"/>
        <rFont val="宋体"/>
        <charset val="134"/>
      </rPr>
      <t>。</t>
    </r>
  </si>
  <si>
    <r>
      <rPr>
        <sz val="10"/>
        <rFont val="宋体"/>
        <charset val="134"/>
      </rPr>
      <t>政府采购</t>
    </r>
    <r>
      <rPr>
        <sz val="10"/>
        <rFont val="Times New Roman"/>
        <charset val="134"/>
      </rPr>
      <t xml:space="preserve">
</t>
    </r>
    <r>
      <rPr>
        <sz val="10"/>
        <rFont val="宋体"/>
        <charset val="134"/>
      </rPr>
      <t>执行率</t>
    </r>
  </si>
  <si>
    <r>
      <rPr>
        <sz val="10"/>
        <rFont val="宋体"/>
        <charset val="134"/>
      </rPr>
      <t>部门本年度实际政府釆购金额与年初政府采购预算的比率，用以反映和考核部门政府釆购预算执行情况。</t>
    </r>
  </si>
  <si>
    <r>
      <rPr>
        <sz val="10"/>
        <rFont val="宋体"/>
        <charset val="134"/>
      </rPr>
      <t>政府采购执行率</t>
    </r>
    <r>
      <rPr>
        <sz val="10"/>
        <rFont val="Times New Roman"/>
        <charset val="134"/>
      </rPr>
      <t>=100%</t>
    </r>
    <r>
      <rPr>
        <sz val="10"/>
        <rFont val="宋体"/>
        <charset val="134"/>
      </rPr>
      <t>，得</t>
    </r>
    <r>
      <rPr>
        <sz val="10"/>
        <rFont val="Times New Roman"/>
        <charset val="134"/>
      </rPr>
      <t>2</t>
    </r>
    <r>
      <rPr>
        <sz val="10"/>
        <rFont val="宋体"/>
        <charset val="134"/>
      </rPr>
      <t>分；</t>
    </r>
    <r>
      <rPr>
        <sz val="10"/>
        <rFont val="Times New Roman"/>
        <charset val="134"/>
      </rPr>
      <t xml:space="preserve">
</t>
    </r>
    <r>
      <rPr>
        <sz val="10"/>
        <rFont val="宋体"/>
        <charset val="134"/>
      </rPr>
      <t>每超过（降低）</t>
    </r>
    <r>
      <rPr>
        <sz val="10"/>
        <rFont val="Times New Roman"/>
        <charset val="134"/>
      </rPr>
      <t>5%</t>
    </r>
    <r>
      <rPr>
        <sz val="10"/>
        <rFont val="宋体"/>
        <charset val="134"/>
      </rPr>
      <t>，扣</t>
    </r>
    <r>
      <rPr>
        <sz val="10"/>
        <rFont val="Times New Roman"/>
        <charset val="134"/>
      </rPr>
      <t>1</t>
    </r>
    <r>
      <rPr>
        <sz val="10"/>
        <rFont val="宋体"/>
        <charset val="134"/>
      </rPr>
      <t>分，扣完为止。</t>
    </r>
  </si>
  <si>
    <r>
      <rPr>
        <sz val="10"/>
        <rFont val="宋体"/>
        <charset val="134"/>
      </rPr>
      <t>政府采购执行率</t>
    </r>
    <r>
      <rPr>
        <sz val="10"/>
        <rFont val="Times New Roman"/>
        <charset val="134"/>
      </rPr>
      <t>=</t>
    </r>
    <r>
      <rPr>
        <sz val="10"/>
        <rFont val="宋体"/>
        <charset val="134"/>
      </rPr>
      <t>（实际政府采购金额</t>
    </r>
    <r>
      <rPr>
        <sz val="10"/>
        <rFont val="Times New Roman"/>
        <charset val="134"/>
      </rPr>
      <t>/</t>
    </r>
    <r>
      <rPr>
        <sz val="10"/>
        <rFont val="宋体"/>
        <charset val="134"/>
      </rPr>
      <t>政府采购预算数）</t>
    </r>
    <r>
      <rPr>
        <sz val="10"/>
        <rFont val="Times New Roman"/>
        <charset val="134"/>
      </rPr>
      <t>×100%</t>
    </r>
    <r>
      <rPr>
        <sz val="10"/>
        <rFont val="宋体"/>
        <charset val="134"/>
      </rPr>
      <t>；</t>
    </r>
  </si>
  <si>
    <r>
      <rPr>
        <sz val="10"/>
        <rFont val="宋体"/>
        <charset val="134"/>
      </rPr>
      <t>政府采购预算：采购机关根据事业发展计划和行政任务编制的、并经过规定程序批准的年度政府采购计划。</t>
    </r>
  </si>
  <si>
    <r>
      <rPr>
        <sz val="10"/>
        <rFont val="宋体"/>
        <charset val="134"/>
      </rPr>
      <t>管理制度</t>
    </r>
    <r>
      <rPr>
        <sz val="10"/>
        <rFont val="Times New Roman"/>
        <charset val="134"/>
      </rPr>
      <t xml:space="preserve">
</t>
    </r>
    <r>
      <rPr>
        <sz val="10"/>
        <rFont val="宋体"/>
        <charset val="134"/>
      </rPr>
      <t>健全性</t>
    </r>
  </si>
  <si>
    <r>
      <rPr>
        <sz val="10"/>
        <rFont val="宋体"/>
        <charset val="134"/>
      </rPr>
      <t>部门为加强预算管理、规范财务行为而制定的管理制度是否健全完整，用以反映和考核部门预算管理制度对完成主要职责或促进事业发展的保障情况。</t>
    </r>
  </si>
  <si>
    <r>
      <rPr>
        <sz val="10"/>
        <rFont val="宋体"/>
        <charset val="134"/>
      </rPr>
      <t>①是否已制定或具有预算资金管理办法、内部财务管理制度、会计核算制度、本部门厉行节约制度等管理制度；</t>
    </r>
    <r>
      <rPr>
        <sz val="10"/>
        <rFont val="Times New Roman"/>
        <charset val="134"/>
      </rPr>
      <t xml:space="preserve">
</t>
    </r>
    <r>
      <rPr>
        <sz val="10"/>
        <rFont val="宋体"/>
        <charset val="134"/>
      </rPr>
      <t>②相关管理制度是否合法、合规、完整；</t>
    </r>
    <r>
      <rPr>
        <sz val="10"/>
        <rFont val="Times New Roman"/>
        <charset val="134"/>
      </rPr>
      <t xml:space="preserve">
</t>
    </r>
    <r>
      <rPr>
        <sz val="10"/>
        <rFont val="宋体"/>
        <charset val="134"/>
      </rPr>
      <t>③相关管理制度是否得到有效执行。</t>
    </r>
    <r>
      <rPr>
        <sz val="10"/>
        <rFont val="Times New Roman"/>
        <charset val="134"/>
      </rPr>
      <t xml:space="preserve">
</t>
    </r>
    <r>
      <rPr>
        <sz val="10"/>
        <rFont val="宋体"/>
        <charset val="134"/>
      </rPr>
      <t>每发现一类不合规问题，扣</t>
    </r>
    <r>
      <rPr>
        <sz val="10"/>
        <rFont val="Times New Roman"/>
        <charset val="134"/>
      </rPr>
      <t>1</t>
    </r>
    <r>
      <rPr>
        <sz val="10"/>
        <rFont val="宋体"/>
        <charset val="134"/>
      </rPr>
      <t>分，扣完为止。</t>
    </r>
  </si>
  <si>
    <r>
      <rPr>
        <sz val="10"/>
        <rFont val="宋体"/>
        <charset val="134"/>
      </rPr>
      <t>公务租车不规范、地质灾害巡查登记欠规范</t>
    </r>
    <r>
      <rPr>
        <sz val="10"/>
        <rFont val="Times New Roman"/>
        <charset val="134"/>
      </rPr>
      <t>,</t>
    </r>
    <r>
      <rPr>
        <sz val="10"/>
        <rFont val="宋体"/>
        <charset val="134"/>
      </rPr>
      <t>扣</t>
    </r>
    <r>
      <rPr>
        <sz val="10"/>
        <rFont val="Times New Roman"/>
        <charset val="134"/>
      </rPr>
      <t>1</t>
    </r>
    <r>
      <rPr>
        <sz val="10"/>
        <rFont val="宋体"/>
        <charset val="134"/>
      </rPr>
      <t>分</t>
    </r>
  </si>
  <si>
    <r>
      <rPr>
        <sz val="10"/>
        <rFont val="宋体"/>
        <charset val="134"/>
      </rPr>
      <t>资金使用</t>
    </r>
    <r>
      <rPr>
        <sz val="10"/>
        <rFont val="Times New Roman"/>
        <charset val="134"/>
      </rPr>
      <t xml:space="preserve">
</t>
    </r>
    <r>
      <rPr>
        <sz val="10"/>
        <rFont val="宋体"/>
        <charset val="134"/>
      </rPr>
      <t>合规性</t>
    </r>
  </si>
  <si>
    <r>
      <rPr>
        <sz val="10"/>
        <rFont val="宋体"/>
        <charset val="134"/>
      </rPr>
      <t>部门使用预算资金是否符合相关的预算财务管理制度的规定，用以反映和考核部门预算资金的规范运行情况。</t>
    </r>
  </si>
  <si>
    <r>
      <rPr>
        <sz val="10"/>
        <rFont val="宋体"/>
        <charset val="134"/>
      </rPr>
      <t>①是否符合国家财经法规和财务管理制度规定以及有关专项资金管理办法的规定；</t>
    </r>
    <r>
      <rPr>
        <sz val="10"/>
        <rFont val="Times New Roman"/>
        <charset val="134"/>
      </rPr>
      <t xml:space="preserve">
</t>
    </r>
    <r>
      <rPr>
        <sz val="10"/>
        <rFont val="宋体"/>
        <charset val="134"/>
      </rPr>
      <t>②资金的拨付是否有完整的审批程序和手续；</t>
    </r>
    <r>
      <rPr>
        <sz val="10"/>
        <rFont val="Times New Roman"/>
        <charset val="134"/>
      </rPr>
      <t xml:space="preserve">
</t>
    </r>
    <r>
      <rPr>
        <sz val="10"/>
        <rFont val="宋体"/>
        <charset val="134"/>
      </rPr>
      <t>③预算支出的重大开支是否经过评估论证；</t>
    </r>
    <r>
      <rPr>
        <sz val="10"/>
        <rFont val="Times New Roman"/>
        <charset val="134"/>
      </rPr>
      <t xml:space="preserve">
</t>
    </r>
    <r>
      <rPr>
        <sz val="10"/>
        <rFont val="宋体"/>
        <charset val="134"/>
      </rPr>
      <t>④是否符合部门预算批复的用途；</t>
    </r>
    <r>
      <rPr>
        <sz val="10"/>
        <rFont val="Times New Roman"/>
        <charset val="134"/>
      </rPr>
      <t xml:space="preserve">
</t>
    </r>
    <r>
      <rPr>
        <sz val="10"/>
        <rFont val="宋体"/>
        <charset val="134"/>
      </rPr>
      <t>⑤是否存在截留、挤占、挪用、虚列支出等情况。</t>
    </r>
    <r>
      <rPr>
        <sz val="10"/>
        <rFont val="Times New Roman"/>
        <charset val="134"/>
      </rPr>
      <t xml:space="preserve">
</t>
    </r>
    <r>
      <rPr>
        <sz val="10"/>
        <rFont val="宋体"/>
        <charset val="134"/>
      </rPr>
      <t>每发现一类不合规问题，扣</t>
    </r>
    <r>
      <rPr>
        <sz val="10"/>
        <rFont val="Times New Roman"/>
        <charset val="134"/>
      </rPr>
      <t>1</t>
    </r>
    <r>
      <rPr>
        <sz val="10"/>
        <rFont val="宋体"/>
        <charset val="134"/>
      </rPr>
      <t>分，扣完为止。</t>
    </r>
  </si>
  <si>
    <r>
      <rPr>
        <sz val="10"/>
        <rFont val="宋体"/>
        <charset val="134"/>
      </rPr>
      <t>财务审核不严谨（包括差旅费报销审核不严）、租车巡查与巡查台账不一致、项目监管不到位、部分合同管理欠严谨、拆分合同，化整为零扣</t>
    </r>
    <r>
      <rPr>
        <sz val="10"/>
        <rFont val="Times New Roman"/>
        <charset val="134"/>
      </rPr>
      <t>4</t>
    </r>
    <r>
      <rPr>
        <sz val="10"/>
        <rFont val="宋体"/>
        <charset val="134"/>
      </rPr>
      <t>分</t>
    </r>
  </si>
  <si>
    <r>
      <rPr>
        <sz val="10"/>
        <rFont val="宋体"/>
        <charset val="134"/>
      </rPr>
      <t>预决算信息</t>
    </r>
    <r>
      <rPr>
        <sz val="10"/>
        <rFont val="Times New Roman"/>
        <charset val="134"/>
      </rPr>
      <t xml:space="preserve">
</t>
    </r>
    <r>
      <rPr>
        <sz val="10"/>
        <rFont val="宋体"/>
        <charset val="134"/>
      </rPr>
      <t>公开性</t>
    </r>
  </si>
  <si>
    <r>
      <rPr>
        <sz val="10"/>
        <rFont val="宋体"/>
        <charset val="134"/>
      </rPr>
      <t>部门是否按照政府信息公开有关规定公开相关预决算信息，用以反映和考核部门预决算管理的公开透明</t>
    </r>
    <r>
      <rPr>
        <sz val="10"/>
        <rFont val="Times New Roman"/>
        <charset val="134"/>
      </rPr>
      <t xml:space="preserve"> </t>
    </r>
    <r>
      <rPr>
        <sz val="10"/>
        <rFont val="宋体"/>
        <charset val="134"/>
      </rPr>
      <t>情况。</t>
    </r>
  </si>
  <si>
    <r>
      <rPr>
        <sz val="10"/>
        <rFont val="宋体"/>
        <charset val="134"/>
      </rPr>
      <t>①是否按规定内容公开预决算信息；</t>
    </r>
    <r>
      <rPr>
        <sz val="10"/>
        <rFont val="Times New Roman"/>
        <charset val="134"/>
      </rPr>
      <t xml:space="preserve">
</t>
    </r>
    <r>
      <rPr>
        <sz val="10"/>
        <rFont val="宋体"/>
        <charset val="134"/>
      </rPr>
      <t>②是否按规定时限公开预决算信息。</t>
    </r>
    <r>
      <rPr>
        <sz val="10"/>
        <rFont val="Times New Roman"/>
        <charset val="134"/>
      </rPr>
      <t xml:space="preserve">
</t>
    </r>
    <r>
      <rPr>
        <sz val="10"/>
        <rFont val="宋体"/>
        <charset val="134"/>
      </rPr>
      <t>每发现一类不合规问题，扣</t>
    </r>
    <r>
      <rPr>
        <sz val="10"/>
        <rFont val="Times New Roman"/>
        <charset val="134"/>
      </rPr>
      <t>0.5</t>
    </r>
    <r>
      <rPr>
        <sz val="10"/>
        <rFont val="宋体"/>
        <charset val="134"/>
      </rPr>
      <t>分，扣完为止。</t>
    </r>
  </si>
  <si>
    <r>
      <rPr>
        <sz val="10"/>
        <rFont val="宋体"/>
        <charset val="134"/>
      </rPr>
      <t>预决算信息是指与部门预算、执行、决算、监督、绩效等管理相关的信息。</t>
    </r>
  </si>
  <si>
    <r>
      <rPr>
        <sz val="10"/>
        <rFont val="宋体"/>
        <charset val="134"/>
      </rPr>
      <t>预算</t>
    </r>
    <r>
      <rPr>
        <sz val="10"/>
        <rFont val="Times New Roman"/>
        <charset val="134"/>
      </rPr>
      <t xml:space="preserve">
</t>
    </r>
    <r>
      <rPr>
        <sz val="10"/>
        <rFont val="宋体"/>
        <charset val="134"/>
      </rPr>
      <t>管理</t>
    </r>
  </si>
  <si>
    <r>
      <rPr>
        <sz val="10"/>
        <rFont val="宋体"/>
        <charset val="134"/>
      </rPr>
      <t>基础信息</t>
    </r>
    <r>
      <rPr>
        <sz val="10"/>
        <rFont val="Times New Roman"/>
        <charset val="134"/>
      </rPr>
      <t xml:space="preserve">
</t>
    </r>
    <r>
      <rPr>
        <sz val="10"/>
        <rFont val="宋体"/>
        <charset val="134"/>
      </rPr>
      <t>完善性</t>
    </r>
  </si>
  <si>
    <r>
      <rPr>
        <sz val="10"/>
        <rFont val="宋体"/>
        <charset val="134"/>
      </rPr>
      <t>部门基础信息是否完善，用以反映和考核基础信息</t>
    </r>
    <r>
      <rPr>
        <sz val="10"/>
        <rFont val="Times New Roman"/>
        <charset val="134"/>
      </rPr>
      <t xml:space="preserve"> </t>
    </r>
    <r>
      <rPr>
        <sz val="10"/>
        <rFont val="宋体"/>
        <charset val="134"/>
      </rPr>
      <t>对预算管理工作的支撑情况。</t>
    </r>
  </si>
  <si>
    <r>
      <rPr>
        <sz val="10"/>
        <rFont val="宋体"/>
        <charset val="134"/>
      </rPr>
      <t>基础数据信息和会计信息资料真实、完整、准确，得</t>
    </r>
    <r>
      <rPr>
        <sz val="10"/>
        <rFont val="Times New Roman"/>
        <charset val="134"/>
      </rPr>
      <t>1</t>
    </r>
    <r>
      <rPr>
        <sz val="10"/>
        <rFont val="宋体"/>
        <charset val="134"/>
      </rPr>
      <t>分。</t>
    </r>
  </si>
  <si>
    <r>
      <rPr>
        <sz val="10"/>
        <rFont val="宋体"/>
        <charset val="134"/>
      </rPr>
      <t>资产管理</t>
    </r>
  </si>
  <si>
    <r>
      <rPr>
        <sz val="10"/>
        <rFont val="宋体"/>
        <charset val="134"/>
      </rPr>
      <t>部门为加强资产管理、规范资产管理行为而制定的</t>
    </r>
    <r>
      <rPr>
        <sz val="10"/>
        <rFont val="Times New Roman"/>
        <charset val="134"/>
      </rPr>
      <t xml:space="preserve"> </t>
    </r>
    <r>
      <rPr>
        <sz val="10"/>
        <rFont val="宋体"/>
        <charset val="134"/>
      </rPr>
      <t>管理制度是否健全完整，用以反映和考核部门资产管</t>
    </r>
    <r>
      <rPr>
        <sz val="10"/>
        <rFont val="Times New Roman"/>
        <charset val="134"/>
      </rPr>
      <t xml:space="preserve"> </t>
    </r>
    <r>
      <rPr>
        <sz val="10"/>
        <rFont val="宋体"/>
        <charset val="134"/>
      </rPr>
      <t>理制度对完成主要职责或促进社会发展的保障情况。</t>
    </r>
  </si>
  <si>
    <r>
      <rPr>
        <sz val="10"/>
        <rFont val="宋体"/>
        <charset val="134"/>
      </rPr>
      <t>①已制定或具有资产管理制度，相关资金管理制度合法、合规、完整。得</t>
    </r>
    <r>
      <rPr>
        <sz val="10"/>
        <rFont val="Times New Roman"/>
        <charset val="134"/>
      </rPr>
      <t>0.5</t>
    </r>
    <r>
      <rPr>
        <sz val="10"/>
        <rFont val="宋体"/>
        <charset val="134"/>
      </rPr>
      <t>分；</t>
    </r>
    <r>
      <rPr>
        <sz val="10"/>
        <rFont val="Times New Roman"/>
        <charset val="134"/>
      </rPr>
      <t xml:space="preserve">
</t>
    </r>
    <r>
      <rPr>
        <sz val="10"/>
        <rFont val="宋体"/>
        <charset val="134"/>
      </rPr>
      <t>②相关资产管理制度得到有效执行，得</t>
    </r>
    <r>
      <rPr>
        <sz val="10"/>
        <rFont val="Times New Roman"/>
        <charset val="134"/>
      </rPr>
      <t>0.5</t>
    </r>
    <r>
      <rPr>
        <sz val="10"/>
        <rFont val="宋体"/>
        <charset val="134"/>
      </rPr>
      <t>分。</t>
    </r>
  </si>
  <si>
    <r>
      <rPr>
        <sz val="10"/>
        <rFont val="宋体"/>
        <charset val="134"/>
      </rPr>
      <t>固定资产管理不规范扣</t>
    </r>
    <r>
      <rPr>
        <sz val="10"/>
        <rFont val="Times New Roman"/>
        <charset val="134"/>
      </rPr>
      <t>0.5</t>
    </r>
    <r>
      <rPr>
        <sz val="10"/>
        <rFont val="宋体"/>
        <charset val="134"/>
      </rPr>
      <t>分</t>
    </r>
  </si>
  <si>
    <r>
      <rPr>
        <sz val="10"/>
        <rFont val="宋体"/>
        <charset val="134"/>
      </rPr>
      <t>资产管理</t>
    </r>
    <r>
      <rPr>
        <sz val="10"/>
        <rFont val="Times New Roman"/>
        <charset val="134"/>
      </rPr>
      <t xml:space="preserve">
</t>
    </r>
    <r>
      <rPr>
        <sz val="10"/>
        <rFont val="宋体"/>
        <charset val="134"/>
      </rPr>
      <t>安全性</t>
    </r>
  </si>
  <si>
    <r>
      <rPr>
        <sz val="10"/>
        <rFont val="宋体"/>
        <charset val="134"/>
      </rPr>
      <t>部门的资产是否保存完整、使用合规、配置合理、</t>
    </r>
    <r>
      <rPr>
        <sz val="10"/>
        <rFont val="Times New Roman"/>
        <charset val="134"/>
      </rPr>
      <t xml:space="preserve"> </t>
    </r>
    <r>
      <rPr>
        <sz val="10"/>
        <rFont val="宋体"/>
        <charset val="134"/>
      </rPr>
      <t>处置规范、收入及时足额上缴，用以反映和考核部门资产安全运行情况。</t>
    </r>
  </si>
  <si>
    <r>
      <rPr>
        <sz val="10"/>
        <rFont val="宋体"/>
        <charset val="134"/>
      </rPr>
      <t>①资产保存完整、配置合理、处置规范，得</t>
    </r>
    <r>
      <rPr>
        <sz val="10"/>
        <rFont val="Times New Roman"/>
        <charset val="134"/>
      </rPr>
      <t>0.5</t>
    </r>
    <r>
      <rPr>
        <sz val="10"/>
        <rFont val="宋体"/>
        <charset val="134"/>
      </rPr>
      <t>分；</t>
    </r>
    <r>
      <rPr>
        <sz val="10"/>
        <rFont val="Times New Roman"/>
        <charset val="134"/>
      </rPr>
      <t xml:space="preserve">
</t>
    </r>
    <r>
      <rPr>
        <sz val="10"/>
        <rFont val="宋体"/>
        <charset val="134"/>
      </rPr>
      <t>②资产账务管理合规，帐实相符，资产有偿使用及处置收入及时足额上缴，得</t>
    </r>
    <r>
      <rPr>
        <sz val="10"/>
        <rFont val="Times New Roman"/>
        <charset val="134"/>
      </rPr>
      <t>0.5</t>
    </r>
    <r>
      <rPr>
        <sz val="10"/>
        <rFont val="宋体"/>
        <charset val="134"/>
      </rPr>
      <t>分；</t>
    </r>
  </si>
  <si>
    <r>
      <rPr>
        <sz val="10"/>
        <rFont val="宋体"/>
        <charset val="134"/>
      </rPr>
      <t>固定资产</t>
    </r>
    <r>
      <rPr>
        <sz val="10"/>
        <rFont val="Times New Roman"/>
        <charset val="134"/>
      </rPr>
      <t xml:space="preserve">
</t>
    </r>
    <r>
      <rPr>
        <sz val="10"/>
        <rFont val="宋体"/>
        <charset val="134"/>
      </rPr>
      <t>利用率</t>
    </r>
  </si>
  <si>
    <r>
      <rPr>
        <sz val="10"/>
        <rFont val="宋体"/>
        <charset val="134"/>
      </rPr>
      <t>实际在用固定资产总额与所有固定资产总额的比率，用以反映和考核部门固定资产使用效率程度。</t>
    </r>
  </si>
  <si>
    <r>
      <rPr>
        <sz val="10"/>
        <rFont val="宋体"/>
        <charset val="134"/>
      </rPr>
      <t>固定资产利用率</t>
    </r>
    <r>
      <rPr>
        <sz val="10"/>
        <rFont val="Times New Roman"/>
        <charset val="134"/>
      </rPr>
      <t>=100%</t>
    </r>
    <r>
      <rPr>
        <sz val="10"/>
        <rFont val="宋体"/>
        <charset val="134"/>
      </rPr>
      <t>，得</t>
    </r>
    <r>
      <rPr>
        <sz val="10"/>
        <rFont val="Times New Roman"/>
        <charset val="134"/>
      </rPr>
      <t>1</t>
    </r>
    <r>
      <rPr>
        <sz val="10"/>
        <rFont val="宋体"/>
        <charset val="134"/>
      </rPr>
      <t>分；</t>
    </r>
    <r>
      <rPr>
        <sz val="10"/>
        <rFont val="Times New Roman"/>
        <charset val="134"/>
      </rPr>
      <t xml:space="preserve">
</t>
    </r>
    <r>
      <rPr>
        <sz val="10"/>
        <rFont val="宋体"/>
        <charset val="134"/>
      </rPr>
      <t>每低一个百分比，扣</t>
    </r>
    <r>
      <rPr>
        <sz val="10"/>
        <rFont val="Times New Roman"/>
        <charset val="134"/>
      </rPr>
      <t>0.1</t>
    </r>
    <r>
      <rPr>
        <sz val="10"/>
        <rFont val="宋体"/>
        <charset val="134"/>
      </rPr>
      <t>分，扣完为止。</t>
    </r>
  </si>
  <si>
    <r>
      <rPr>
        <sz val="10"/>
        <rFont val="宋体"/>
        <charset val="134"/>
      </rPr>
      <t>存在一台电脑闲置未使用，资产利用率未达</t>
    </r>
    <r>
      <rPr>
        <sz val="10"/>
        <rFont val="Times New Roman"/>
        <charset val="134"/>
      </rPr>
      <t>100%</t>
    </r>
    <r>
      <rPr>
        <sz val="10"/>
        <rFont val="宋体"/>
        <charset val="134"/>
      </rPr>
      <t>扣</t>
    </r>
    <r>
      <rPr>
        <sz val="10"/>
        <rFont val="Times New Roman"/>
        <charset val="134"/>
      </rPr>
      <t>0.1</t>
    </r>
    <r>
      <rPr>
        <sz val="10"/>
        <rFont val="宋体"/>
        <charset val="134"/>
      </rPr>
      <t>分</t>
    </r>
  </si>
  <si>
    <r>
      <rPr>
        <sz val="10"/>
        <rFont val="宋体"/>
        <charset val="134"/>
      </rPr>
      <t>固定资产利用率</t>
    </r>
    <r>
      <rPr>
        <sz val="10"/>
        <rFont val="Times New Roman"/>
        <charset val="134"/>
      </rPr>
      <t>=</t>
    </r>
    <r>
      <rPr>
        <sz val="10"/>
        <rFont val="宋体"/>
        <charset val="134"/>
      </rPr>
      <t>（实际在用固定资产总额</t>
    </r>
    <r>
      <rPr>
        <sz val="10"/>
        <rFont val="Times New Roman"/>
        <charset val="134"/>
      </rPr>
      <t>/</t>
    </r>
    <r>
      <rPr>
        <sz val="10"/>
        <rFont val="宋体"/>
        <charset val="134"/>
      </rPr>
      <t>所有固定资产总额）</t>
    </r>
    <r>
      <rPr>
        <sz val="10"/>
        <rFont val="Times New Roman"/>
        <charset val="134"/>
      </rPr>
      <t>×100%</t>
    </r>
    <r>
      <rPr>
        <sz val="10"/>
        <rFont val="宋体"/>
        <charset val="134"/>
      </rPr>
      <t>。</t>
    </r>
  </si>
  <si>
    <r>
      <rPr>
        <sz val="10"/>
        <rFont val="宋体"/>
        <charset val="134"/>
      </rPr>
      <t>产出</t>
    </r>
  </si>
  <si>
    <r>
      <rPr>
        <sz val="10"/>
        <rFont val="宋体"/>
        <charset val="134"/>
      </rPr>
      <t>职责</t>
    </r>
    <r>
      <rPr>
        <sz val="10"/>
        <rFont val="Times New Roman"/>
        <charset val="134"/>
      </rPr>
      <t xml:space="preserve">
</t>
    </r>
    <r>
      <rPr>
        <sz val="10"/>
        <rFont val="宋体"/>
        <charset val="134"/>
      </rPr>
      <t>履行</t>
    </r>
  </si>
  <si>
    <r>
      <rPr>
        <sz val="10"/>
        <rFont val="宋体"/>
        <charset val="134"/>
      </rPr>
      <t>实际</t>
    </r>
    <r>
      <rPr>
        <sz val="10"/>
        <rFont val="Times New Roman"/>
        <charset val="134"/>
      </rPr>
      <t xml:space="preserve">
</t>
    </r>
    <r>
      <rPr>
        <sz val="10"/>
        <rFont val="宋体"/>
        <charset val="134"/>
      </rPr>
      <t>完成率</t>
    </r>
  </si>
  <si>
    <r>
      <rPr>
        <sz val="10"/>
        <rFont val="宋体"/>
        <charset val="134"/>
      </rPr>
      <t>部门履行职责而实际完成工作数与计划工作数的比率，用以反映和考核部门履职工作任务目标的实现程度。</t>
    </r>
    <r>
      <rPr>
        <sz val="10"/>
        <rFont val="Times New Roman"/>
        <charset val="134"/>
      </rPr>
      <t xml:space="preserve">
</t>
    </r>
    <r>
      <rPr>
        <sz val="10"/>
        <rFont val="宋体"/>
        <charset val="134"/>
      </rPr>
      <t>实际完成率</t>
    </r>
    <r>
      <rPr>
        <sz val="10"/>
        <rFont val="Times New Roman"/>
        <charset val="134"/>
      </rPr>
      <t>=</t>
    </r>
    <r>
      <rPr>
        <sz val="10"/>
        <rFont val="宋体"/>
        <charset val="134"/>
      </rPr>
      <t>（实际完成工作数</t>
    </r>
    <r>
      <rPr>
        <sz val="10"/>
        <rFont val="Times New Roman"/>
        <charset val="134"/>
      </rPr>
      <t>/</t>
    </r>
    <r>
      <rPr>
        <sz val="10"/>
        <rFont val="宋体"/>
        <charset val="134"/>
      </rPr>
      <t>计划工作数）</t>
    </r>
    <r>
      <rPr>
        <sz val="10"/>
        <rFont val="Times New Roman"/>
        <charset val="134"/>
      </rPr>
      <t xml:space="preserve"> ×100%</t>
    </r>
    <r>
      <rPr>
        <sz val="10"/>
        <rFont val="宋体"/>
        <charset val="134"/>
      </rPr>
      <t>。</t>
    </r>
    <r>
      <rPr>
        <sz val="10"/>
        <rFont val="Times New Roman"/>
        <charset val="134"/>
      </rPr>
      <t xml:space="preserve">
</t>
    </r>
    <r>
      <rPr>
        <sz val="10"/>
        <rFont val="宋体"/>
        <charset val="134"/>
      </rPr>
      <t>实际完成工作数：一定时期（年度或规划期）内部</t>
    </r>
    <r>
      <rPr>
        <sz val="10"/>
        <rFont val="Times New Roman"/>
        <charset val="134"/>
      </rPr>
      <t xml:space="preserve"> </t>
    </r>
    <r>
      <rPr>
        <sz val="10"/>
        <rFont val="宋体"/>
        <charset val="134"/>
      </rPr>
      <t>门实际完成工作任务的数量。</t>
    </r>
    <r>
      <rPr>
        <sz val="10"/>
        <rFont val="Times New Roman"/>
        <charset val="134"/>
      </rPr>
      <t xml:space="preserve">
</t>
    </r>
    <r>
      <rPr>
        <sz val="10"/>
        <rFont val="宋体"/>
        <charset val="134"/>
      </rPr>
      <t>计划工作数：部门整体绩效目标确定的一定时期（年</t>
    </r>
    <r>
      <rPr>
        <sz val="10"/>
        <rFont val="Times New Roman"/>
        <charset val="134"/>
      </rPr>
      <t xml:space="preserve"> </t>
    </r>
    <r>
      <rPr>
        <sz val="10"/>
        <rFont val="宋体"/>
        <charset val="134"/>
      </rPr>
      <t>度或规划期）内预计完成工作任务的数量。</t>
    </r>
  </si>
  <si>
    <r>
      <rPr>
        <sz val="10"/>
        <rFont val="宋体"/>
        <charset val="134"/>
      </rPr>
      <t>合计</t>
    </r>
    <r>
      <rPr>
        <sz val="10"/>
        <rFont val="Times New Roman"/>
        <charset val="134"/>
      </rPr>
      <t>12</t>
    </r>
    <r>
      <rPr>
        <sz val="10"/>
        <rFont val="宋体"/>
        <charset val="134"/>
      </rPr>
      <t>分，发现一项不达标扣</t>
    </r>
    <r>
      <rPr>
        <sz val="10"/>
        <rFont val="Times New Roman"/>
        <charset val="134"/>
      </rPr>
      <t>0.2</t>
    </r>
    <r>
      <rPr>
        <sz val="10"/>
        <rFont val="宋体"/>
        <charset val="134"/>
      </rPr>
      <t>分，扣完为止。</t>
    </r>
  </si>
  <si>
    <r>
      <rPr>
        <sz val="10"/>
        <rFont val="Times New Roman"/>
        <charset val="134"/>
      </rPr>
      <t>1.</t>
    </r>
    <r>
      <rPr>
        <sz val="10"/>
        <rFont val="宋体"/>
        <charset val="134"/>
      </rPr>
      <t>党建工作。</t>
    </r>
    <r>
      <rPr>
        <sz val="10"/>
        <rFont val="Times New Roman"/>
        <charset val="134"/>
      </rPr>
      <t>“</t>
    </r>
    <r>
      <rPr>
        <sz val="10"/>
        <rFont val="宋体"/>
        <charset val="134"/>
      </rPr>
      <t>三会一课</t>
    </r>
    <r>
      <rPr>
        <sz val="10"/>
        <rFont val="Times New Roman"/>
        <charset val="134"/>
      </rPr>
      <t>”</t>
    </r>
    <r>
      <rPr>
        <sz val="10"/>
        <rFont val="宋体"/>
        <charset val="134"/>
      </rPr>
      <t>组织生活制度落实率</t>
    </r>
    <r>
      <rPr>
        <sz val="10"/>
        <rFont val="Times New Roman"/>
        <charset val="134"/>
      </rPr>
      <t>100%</t>
    </r>
    <r>
      <rPr>
        <sz val="10"/>
        <rFont val="宋体"/>
        <charset val="134"/>
      </rPr>
      <t>，党建工作完成率</t>
    </r>
    <r>
      <rPr>
        <sz val="10"/>
        <rFont val="Times New Roman"/>
        <charset val="134"/>
      </rPr>
      <t>100%</t>
    </r>
    <r>
      <rPr>
        <sz val="10"/>
        <rFont val="宋体"/>
        <charset val="134"/>
      </rPr>
      <t>。</t>
    </r>
  </si>
  <si>
    <r>
      <rPr>
        <sz val="10"/>
        <rFont val="Times New Roman"/>
        <charset val="134"/>
      </rPr>
      <t>2.</t>
    </r>
    <r>
      <rPr>
        <sz val="10"/>
        <rFont val="宋体"/>
        <charset val="134"/>
      </rPr>
      <t>用地保障。新增用地计划约</t>
    </r>
    <r>
      <rPr>
        <sz val="10"/>
        <rFont val="Times New Roman"/>
        <charset val="134"/>
      </rPr>
      <t>300</t>
    </r>
    <r>
      <rPr>
        <sz val="10"/>
        <rFont val="宋体"/>
        <charset val="134"/>
      </rPr>
      <t>亩，新增建设用地指标</t>
    </r>
    <r>
      <rPr>
        <sz val="10"/>
        <rFont val="Times New Roman"/>
        <charset val="134"/>
      </rPr>
      <t>1000</t>
    </r>
    <r>
      <rPr>
        <sz val="10"/>
        <rFont val="宋体"/>
        <charset val="134"/>
      </rPr>
      <t>亩；争取市本级补充耕地占补平衡指标</t>
    </r>
    <r>
      <rPr>
        <sz val="10"/>
        <rFont val="Times New Roman"/>
        <charset val="134"/>
      </rPr>
      <t>1650</t>
    </r>
    <r>
      <rPr>
        <sz val="10"/>
        <rFont val="宋体"/>
        <charset val="134"/>
      </rPr>
      <t>亩；计划土地收购储备</t>
    </r>
    <r>
      <rPr>
        <sz val="10"/>
        <rFont val="Times New Roman"/>
        <charset val="134"/>
      </rPr>
      <t>400</t>
    </r>
    <r>
      <rPr>
        <sz val="10"/>
        <rFont val="宋体"/>
        <charset val="134"/>
      </rPr>
      <t>亩；完成</t>
    </r>
    <r>
      <rPr>
        <sz val="10"/>
        <rFont val="Times New Roman"/>
        <charset val="134"/>
      </rPr>
      <t>2020</t>
    </r>
    <r>
      <rPr>
        <sz val="10"/>
        <rFont val="宋体"/>
        <charset val="134"/>
      </rPr>
      <t>年度国有建设用地储备计划编制。</t>
    </r>
  </si>
  <si>
    <r>
      <rPr>
        <sz val="10"/>
        <rFont val="宋体"/>
        <charset val="134"/>
      </rPr>
      <t>计划土地收购储备</t>
    </r>
    <r>
      <rPr>
        <sz val="10"/>
        <rFont val="Times New Roman"/>
        <charset val="134"/>
      </rPr>
      <t>400</t>
    </r>
    <r>
      <rPr>
        <sz val="10"/>
        <rFont val="宋体"/>
        <charset val="134"/>
      </rPr>
      <t>亩目标未完成扣</t>
    </r>
    <r>
      <rPr>
        <sz val="10"/>
        <rFont val="Times New Roman"/>
        <charset val="134"/>
      </rPr>
      <t>0.2</t>
    </r>
    <r>
      <rPr>
        <sz val="10"/>
        <rFont val="宋体"/>
        <charset val="134"/>
      </rPr>
      <t>分</t>
    </r>
  </si>
  <si>
    <r>
      <rPr>
        <sz val="10"/>
        <rFont val="Times New Roman"/>
        <charset val="134"/>
      </rPr>
      <t>3.</t>
    </r>
    <r>
      <rPr>
        <sz val="10"/>
        <rFont val="宋体"/>
        <charset val="134"/>
      </rPr>
      <t>增减挂钩项目：完成石板滩镇</t>
    </r>
    <r>
      <rPr>
        <sz val="10"/>
        <rFont val="Times New Roman"/>
        <charset val="134"/>
      </rPr>
      <t>7</t>
    </r>
    <r>
      <rPr>
        <sz val="10"/>
        <rFont val="宋体"/>
        <charset val="134"/>
      </rPr>
      <t>个村</t>
    </r>
    <r>
      <rPr>
        <sz val="10"/>
        <rFont val="Times New Roman"/>
        <charset val="134"/>
      </rPr>
      <t>“</t>
    </r>
    <r>
      <rPr>
        <sz val="10"/>
        <rFont val="宋体"/>
        <charset val="134"/>
      </rPr>
      <t>空心房</t>
    </r>
    <r>
      <rPr>
        <sz val="10"/>
        <rFont val="Times New Roman"/>
        <charset val="134"/>
      </rPr>
      <t>”</t>
    </r>
    <r>
      <rPr>
        <sz val="10"/>
        <rFont val="宋体"/>
        <charset val="134"/>
      </rPr>
      <t>整治项目，拆除建设用地</t>
    </r>
    <r>
      <rPr>
        <sz val="10"/>
        <rFont val="Times New Roman"/>
        <charset val="134"/>
      </rPr>
      <t>24.2992</t>
    </r>
    <r>
      <rPr>
        <sz val="10"/>
        <rFont val="宋体"/>
        <charset val="134"/>
      </rPr>
      <t>公顷，复垦新增农用地</t>
    </r>
    <r>
      <rPr>
        <sz val="10"/>
        <rFont val="Times New Roman"/>
        <charset val="134"/>
      </rPr>
      <t>24.2992</t>
    </r>
    <r>
      <rPr>
        <sz val="10"/>
        <rFont val="宋体"/>
        <charset val="134"/>
      </rPr>
      <t>公顷。</t>
    </r>
  </si>
  <si>
    <r>
      <rPr>
        <sz val="10"/>
        <rFont val="宋体"/>
        <charset val="134"/>
      </rPr>
      <t>复垦新增农用地</t>
    </r>
    <r>
      <rPr>
        <sz val="10"/>
        <rFont val="Times New Roman"/>
        <charset val="134"/>
      </rPr>
      <t>23.5731</t>
    </r>
    <r>
      <rPr>
        <sz val="10"/>
        <rFont val="宋体"/>
        <charset val="134"/>
      </rPr>
      <t>公顷，未达</t>
    </r>
    <r>
      <rPr>
        <sz val="10"/>
        <rFont val="Times New Roman"/>
        <charset val="134"/>
      </rPr>
      <t>24.2992</t>
    </r>
    <r>
      <rPr>
        <sz val="10"/>
        <rFont val="宋体"/>
        <charset val="134"/>
      </rPr>
      <t>公顷扣</t>
    </r>
    <r>
      <rPr>
        <sz val="10"/>
        <rFont val="Times New Roman"/>
        <charset val="134"/>
      </rPr>
      <t>0.2</t>
    </r>
    <r>
      <rPr>
        <sz val="10"/>
        <rFont val="宋体"/>
        <charset val="134"/>
      </rPr>
      <t>分</t>
    </r>
  </si>
  <si>
    <r>
      <rPr>
        <sz val="10"/>
        <rFont val="Times New Roman"/>
        <charset val="134"/>
      </rPr>
      <t>4.</t>
    </r>
    <r>
      <rPr>
        <sz val="10"/>
        <rFont val="宋体"/>
        <charset val="134"/>
      </rPr>
      <t>节约集约用地。开发园区节约集约用地先进单位评选争取领先。</t>
    </r>
  </si>
  <si>
    <r>
      <rPr>
        <sz val="10"/>
        <rFont val="Times New Roman"/>
        <charset val="134"/>
      </rPr>
      <t>5.</t>
    </r>
    <r>
      <rPr>
        <sz val="10"/>
        <rFont val="宋体"/>
        <charset val="134"/>
      </rPr>
      <t>第三次国土调查及确权发证。</t>
    </r>
    <r>
      <rPr>
        <sz val="10"/>
        <rFont val="Times New Roman"/>
        <charset val="134"/>
      </rPr>
      <t>“</t>
    </r>
    <r>
      <rPr>
        <sz val="10"/>
        <rFont val="宋体"/>
        <charset val="134"/>
      </rPr>
      <t>三调</t>
    </r>
    <r>
      <rPr>
        <sz val="10"/>
        <rFont val="Times New Roman"/>
        <charset val="134"/>
      </rPr>
      <t>"</t>
    </r>
    <r>
      <rPr>
        <sz val="10"/>
        <rFont val="宋体"/>
        <charset val="134"/>
      </rPr>
      <t>工作技术服务机构</t>
    </r>
    <r>
      <rPr>
        <sz val="10"/>
        <rFont val="Times New Roman"/>
        <charset val="134"/>
      </rPr>
      <t>1</t>
    </r>
    <r>
      <rPr>
        <sz val="10"/>
        <rFont val="宋体"/>
        <charset val="134"/>
      </rPr>
      <t>个；完成</t>
    </r>
    <r>
      <rPr>
        <sz val="10"/>
        <rFont val="Times New Roman"/>
        <charset val="134"/>
      </rPr>
      <t>14283</t>
    </r>
    <r>
      <rPr>
        <sz val="10"/>
        <rFont val="宋体"/>
        <charset val="134"/>
      </rPr>
      <t>宗农村宅基地和集体建设用地房地一体确权登记发证工作。</t>
    </r>
  </si>
  <si>
    <r>
      <rPr>
        <sz val="10"/>
        <rFont val="宋体"/>
        <charset val="134"/>
      </rPr>
      <t>农村宅基地和集体建设用地房地一体确权登记发证工作未按进度完成扣</t>
    </r>
    <r>
      <rPr>
        <sz val="10"/>
        <rFont val="Times New Roman"/>
        <charset val="134"/>
      </rPr>
      <t>0.2</t>
    </r>
    <r>
      <rPr>
        <sz val="10"/>
        <rFont val="宋体"/>
        <charset val="134"/>
      </rPr>
      <t>分</t>
    </r>
  </si>
  <si>
    <r>
      <rPr>
        <sz val="10"/>
        <rFont val="宋体"/>
        <charset val="134"/>
      </rPr>
      <t>职责履行</t>
    </r>
  </si>
  <si>
    <r>
      <rPr>
        <sz val="10"/>
        <rFont val="Times New Roman"/>
        <charset val="134"/>
      </rPr>
      <t>6.</t>
    </r>
    <r>
      <rPr>
        <sz val="10"/>
        <rFont val="宋体"/>
        <charset val="134"/>
      </rPr>
      <t>不动产登记存量数据整合。建立不动产登记数据库</t>
    </r>
    <r>
      <rPr>
        <sz val="10"/>
        <rFont val="Times New Roman"/>
        <charset val="134"/>
      </rPr>
      <t>1</t>
    </r>
    <r>
      <rPr>
        <sz val="10"/>
        <rFont val="宋体"/>
        <charset val="134"/>
      </rPr>
      <t>个。</t>
    </r>
  </si>
  <si>
    <r>
      <rPr>
        <sz val="10"/>
        <rFont val="Times New Roman"/>
        <charset val="134"/>
      </rPr>
      <t>7.</t>
    </r>
    <r>
      <rPr>
        <sz val="10"/>
        <rFont val="宋体"/>
        <charset val="134"/>
      </rPr>
      <t>空间规划编制工作。完成</t>
    </r>
    <r>
      <rPr>
        <sz val="10"/>
        <rFont val="Times New Roman"/>
        <charset val="134"/>
      </rPr>
      <t>5</t>
    </r>
    <r>
      <rPr>
        <sz val="10"/>
        <rFont val="宋体"/>
        <charset val="134"/>
      </rPr>
      <t>个村庄</t>
    </r>
    <r>
      <rPr>
        <sz val="10"/>
        <rFont val="Times New Roman"/>
        <charset val="134"/>
      </rPr>
      <t>“</t>
    </r>
    <r>
      <rPr>
        <sz val="10"/>
        <rFont val="宋体"/>
        <charset val="134"/>
      </rPr>
      <t>多规合一</t>
    </r>
    <r>
      <rPr>
        <sz val="10"/>
        <rFont val="Times New Roman"/>
        <charset val="134"/>
      </rPr>
      <t>”</t>
    </r>
    <r>
      <rPr>
        <sz val="10"/>
        <rFont val="宋体"/>
        <charset val="134"/>
      </rPr>
      <t>实用型规划试点编制，经市政府批复通过；启动</t>
    </r>
    <r>
      <rPr>
        <sz val="10"/>
        <rFont val="Times New Roman"/>
        <charset val="134"/>
      </rPr>
      <t>17.75</t>
    </r>
    <r>
      <rPr>
        <sz val="10"/>
        <rFont val="宋体"/>
        <charset val="134"/>
      </rPr>
      <t>平方公里的高新区控制性详规的整合和提升编制工作；启动城市设计、给水、排水、道路、电力、停车场、绿地系统、产业布局和水系</t>
    </r>
    <r>
      <rPr>
        <sz val="10"/>
        <rFont val="Times New Roman"/>
        <charset val="134"/>
      </rPr>
      <t>9</t>
    </r>
    <r>
      <rPr>
        <sz val="10"/>
        <rFont val="宋体"/>
        <charset val="134"/>
      </rPr>
      <t>个专项规划的编制工作。</t>
    </r>
  </si>
  <si>
    <r>
      <rPr>
        <sz val="10"/>
        <rFont val="Times New Roman"/>
        <charset val="134"/>
      </rPr>
      <t>8.</t>
    </r>
    <r>
      <rPr>
        <sz val="10"/>
        <rFont val="宋体"/>
        <charset val="134"/>
      </rPr>
      <t>土地出让。完成</t>
    </r>
    <r>
      <rPr>
        <sz val="10"/>
        <rFont val="Times New Roman"/>
        <charset val="134"/>
      </rPr>
      <t>2020</t>
    </r>
    <r>
      <rPr>
        <sz val="10"/>
        <rFont val="宋体"/>
        <charset val="134"/>
      </rPr>
      <t>年度国有建设用地供应计划编制；全年供地计划</t>
    </r>
    <r>
      <rPr>
        <sz val="10"/>
        <rFont val="Times New Roman"/>
        <charset val="134"/>
      </rPr>
      <t>2277</t>
    </r>
    <r>
      <rPr>
        <sz val="10"/>
        <rFont val="宋体"/>
        <charset val="134"/>
      </rPr>
      <t>亩。</t>
    </r>
  </si>
  <si>
    <r>
      <rPr>
        <sz val="10"/>
        <rFont val="宋体"/>
        <charset val="134"/>
      </rPr>
      <t>全年供地</t>
    </r>
    <r>
      <rPr>
        <sz val="10"/>
        <rFont val="Times New Roman"/>
        <charset val="134"/>
      </rPr>
      <t>2037.85</t>
    </r>
    <r>
      <rPr>
        <sz val="10"/>
        <rFont val="宋体"/>
        <charset val="134"/>
      </rPr>
      <t>亩扣</t>
    </r>
    <r>
      <rPr>
        <sz val="10"/>
        <rFont val="Times New Roman"/>
        <charset val="134"/>
      </rPr>
      <t>0.2</t>
    </r>
    <r>
      <rPr>
        <sz val="10"/>
        <rFont val="宋体"/>
        <charset val="134"/>
      </rPr>
      <t>分</t>
    </r>
  </si>
  <si>
    <r>
      <rPr>
        <sz val="10"/>
        <rFont val="Times New Roman"/>
        <charset val="134"/>
      </rPr>
      <t>9.</t>
    </r>
    <r>
      <rPr>
        <sz val="10"/>
        <rFont val="宋体"/>
        <charset val="134"/>
      </rPr>
      <t>执法检查。（</t>
    </r>
    <r>
      <rPr>
        <sz val="10"/>
        <rFont val="Times New Roman"/>
        <charset val="134"/>
      </rPr>
      <t>1</t>
    </r>
    <r>
      <rPr>
        <sz val="10"/>
        <rFont val="宋体"/>
        <charset val="134"/>
      </rPr>
      <t>）卫片执法检查。完成</t>
    </r>
    <r>
      <rPr>
        <sz val="10"/>
        <rFont val="Times New Roman"/>
        <charset val="134"/>
      </rPr>
      <t>2020</t>
    </r>
    <r>
      <rPr>
        <sz val="10"/>
        <rFont val="宋体"/>
        <charset val="134"/>
      </rPr>
      <t>年度卫片执法检查图斑的核查、判别、上报。（</t>
    </r>
    <r>
      <rPr>
        <sz val="10"/>
        <rFont val="Times New Roman"/>
        <charset val="134"/>
      </rPr>
      <t>2</t>
    </r>
    <r>
      <rPr>
        <sz val="10"/>
        <rFont val="宋体"/>
        <charset val="134"/>
      </rPr>
      <t>）农业乱占耕地专项行动：实地摸排覆盖率</t>
    </r>
    <r>
      <rPr>
        <sz val="10"/>
        <rFont val="Times New Roman"/>
        <charset val="134"/>
      </rPr>
      <t>100%</t>
    </r>
    <r>
      <rPr>
        <sz val="10"/>
        <rFont val="宋体"/>
        <charset val="134"/>
      </rPr>
      <t>。（</t>
    </r>
    <r>
      <rPr>
        <sz val="10"/>
        <rFont val="Times New Roman"/>
        <charset val="134"/>
      </rPr>
      <t>3</t>
    </r>
    <r>
      <rPr>
        <sz val="10"/>
        <rFont val="宋体"/>
        <charset val="134"/>
      </rPr>
      <t>）自然资源动态巡查</t>
    </r>
    <r>
      <rPr>
        <sz val="10"/>
        <rFont val="Times New Roman"/>
        <charset val="134"/>
      </rPr>
      <t>180</t>
    </r>
    <r>
      <rPr>
        <sz val="10"/>
        <rFont val="宋体"/>
        <charset val="134"/>
      </rPr>
      <t>次以上。</t>
    </r>
  </si>
  <si>
    <r>
      <rPr>
        <sz val="10"/>
        <rFont val="Times New Roman"/>
        <charset val="134"/>
      </rPr>
      <t>10.</t>
    </r>
    <r>
      <rPr>
        <sz val="10"/>
        <rFont val="宋体"/>
        <charset val="134"/>
      </rPr>
      <t>生态治理和地质灾害防治工作。对</t>
    </r>
    <r>
      <rPr>
        <sz val="10"/>
        <rFont val="Times New Roman"/>
        <charset val="134"/>
      </rPr>
      <t>6</t>
    </r>
    <r>
      <rPr>
        <sz val="10"/>
        <rFont val="宋体"/>
        <charset val="134"/>
      </rPr>
      <t>家关停矿山编制生态修复方案，地质灾害应急演练</t>
    </r>
    <r>
      <rPr>
        <sz val="10"/>
        <rFont val="Times New Roman"/>
        <charset val="134"/>
      </rPr>
      <t>1</t>
    </r>
    <r>
      <rPr>
        <sz val="10"/>
        <rFont val="宋体"/>
        <charset val="134"/>
      </rPr>
      <t>次。</t>
    </r>
  </si>
  <si>
    <r>
      <rPr>
        <sz val="10"/>
        <rFont val="Times New Roman"/>
        <charset val="134"/>
      </rPr>
      <t>11.</t>
    </r>
    <r>
      <rPr>
        <sz val="10"/>
        <rFont val="宋体"/>
        <charset val="134"/>
      </rPr>
      <t>综治维稳。各类信访投诉办结率</t>
    </r>
    <r>
      <rPr>
        <sz val="10"/>
        <rFont val="Times New Roman"/>
        <charset val="134"/>
      </rPr>
      <t>100%</t>
    </r>
    <r>
      <rPr>
        <sz val="10"/>
        <rFont val="宋体"/>
        <charset val="134"/>
      </rPr>
      <t>。</t>
    </r>
  </si>
  <si>
    <r>
      <rPr>
        <sz val="10"/>
        <rFont val="宋体"/>
        <charset val="134"/>
      </rPr>
      <t>完成</t>
    </r>
    <r>
      <rPr>
        <sz val="10"/>
        <rFont val="Times New Roman"/>
        <charset val="134"/>
      </rPr>
      <t xml:space="preserve">
</t>
    </r>
    <r>
      <rPr>
        <sz val="10"/>
        <rFont val="宋体"/>
        <charset val="134"/>
      </rPr>
      <t>及时率</t>
    </r>
  </si>
  <si>
    <r>
      <rPr>
        <sz val="10"/>
        <rFont val="宋体"/>
        <charset val="134"/>
      </rPr>
      <t>部门在规定时限内及时完成的实际工作数与计划工</t>
    </r>
    <r>
      <rPr>
        <sz val="10"/>
        <rFont val="Times New Roman"/>
        <charset val="134"/>
      </rPr>
      <t xml:space="preserve"> </t>
    </r>
    <r>
      <rPr>
        <sz val="10"/>
        <rFont val="宋体"/>
        <charset val="134"/>
      </rPr>
      <t>作数的比率，用以反映和考核部门履职时效目标的实现程度。完成及时率</t>
    </r>
    <r>
      <rPr>
        <sz val="10"/>
        <rFont val="Times New Roman"/>
        <charset val="134"/>
      </rPr>
      <t>=</t>
    </r>
    <r>
      <rPr>
        <sz val="10"/>
        <rFont val="宋体"/>
        <charset val="134"/>
      </rPr>
      <t>（及时完成实际工作数</t>
    </r>
    <r>
      <rPr>
        <sz val="10"/>
        <rFont val="Times New Roman"/>
        <charset val="134"/>
      </rPr>
      <t>/</t>
    </r>
    <r>
      <rPr>
        <sz val="10"/>
        <rFont val="宋体"/>
        <charset val="134"/>
      </rPr>
      <t>计划</t>
    </r>
    <r>
      <rPr>
        <sz val="10"/>
        <rFont val="Times New Roman"/>
        <charset val="134"/>
      </rPr>
      <t xml:space="preserve"> </t>
    </r>
    <r>
      <rPr>
        <sz val="10"/>
        <rFont val="宋体"/>
        <charset val="134"/>
      </rPr>
      <t>工作数）</t>
    </r>
    <r>
      <rPr>
        <sz val="10"/>
        <rFont val="Times New Roman"/>
        <charset val="134"/>
      </rPr>
      <t>×100%</t>
    </r>
    <r>
      <rPr>
        <sz val="10"/>
        <rFont val="宋体"/>
        <charset val="134"/>
      </rPr>
      <t>。</t>
    </r>
    <r>
      <rPr>
        <sz val="10"/>
        <rFont val="Times New Roman"/>
        <charset val="134"/>
      </rPr>
      <t xml:space="preserve">
</t>
    </r>
    <r>
      <rPr>
        <sz val="10"/>
        <rFont val="宋体"/>
        <charset val="134"/>
      </rPr>
      <t>及时完成实际工作数：部门按照整体绩效目标确定的时限实际完成的工作任务数量。</t>
    </r>
  </si>
  <si>
    <r>
      <rPr>
        <sz val="10"/>
        <rFont val="宋体"/>
        <charset val="134"/>
      </rPr>
      <t>全部完成，计满分，每发现一项未完成扣</t>
    </r>
    <r>
      <rPr>
        <sz val="10"/>
        <rFont val="Times New Roman"/>
        <charset val="134"/>
      </rPr>
      <t>0.2</t>
    </r>
    <r>
      <rPr>
        <sz val="10"/>
        <rFont val="宋体"/>
        <charset val="134"/>
      </rPr>
      <t>分，扣完为止。</t>
    </r>
  </si>
  <si>
    <r>
      <rPr>
        <sz val="10"/>
        <rFont val="宋体"/>
        <charset val="134"/>
      </rPr>
      <t>存在</t>
    </r>
    <r>
      <rPr>
        <sz val="10"/>
        <rFont val="Times New Roman"/>
        <charset val="134"/>
      </rPr>
      <t>4</t>
    </r>
    <r>
      <rPr>
        <sz val="10"/>
        <rFont val="宋体"/>
        <charset val="134"/>
      </rPr>
      <t>项工作完成不及时的情况扣</t>
    </r>
    <r>
      <rPr>
        <sz val="10"/>
        <rFont val="Times New Roman"/>
        <charset val="134"/>
      </rPr>
      <t>0.8</t>
    </r>
    <r>
      <rPr>
        <sz val="10"/>
        <rFont val="宋体"/>
        <charset val="134"/>
      </rPr>
      <t>分</t>
    </r>
  </si>
  <si>
    <r>
      <rPr>
        <sz val="10"/>
        <rFont val="宋体"/>
        <charset val="134"/>
      </rPr>
      <t>质量</t>
    </r>
    <r>
      <rPr>
        <sz val="10"/>
        <rFont val="Times New Roman"/>
        <charset val="134"/>
      </rPr>
      <t xml:space="preserve">
</t>
    </r>
    <r>
      <rPr>
        <sz val="10"/>
        <rFont val="宋体"/>
        <charset val="134"/>
      </rPr>
      <t>达标率</t>
    </r>
  </si>
  <si>
    <r>
      <rPr>
        <sz val="10"/>
        <rFont val="宋体"/>
        <charset val="134"/>
      </rPr>
      <t>达到质量标准（绩效标准值）的实际工作数与计划工作数的比率，用以反映和考核部门履职质量目标的实现程度。</t>
    </r>
    <r>
      <rPr>
        <sz val="10"/>
        <rFont val="Times New Roman"/>
        <charset val="134"/>
      </rPr>
      <t xml:space="preserve">
</t>
    </r>
    <r>
      <rPr>
        <sz val="10"/>
        <rFont val="宋体"/>
        <charset val="134"/>
      </rPr>
      <t>质量达标率</t>
    </r>
    <r>
      <rPr>
        <sz val="10"/>
        <rFont val="Times New Roman"/>
        <charset val="134"/>
      </rPr>
      <t>=</t>
    </r>
    <r>
      <rPr>
        <sz val="10"/>
        <rFont val="宋体"/>
        <charset val="134"/>
      </rPr>
      <t>（质量达标实际工作数</t>
    </r>
    <r>
      <rPr>
        <sz val="10"/>
        <rFont val="Times New Roman"/>
        <charset val="134"/>
      </rPr>
      <t>/</t>
    </r>
    <r>
      <rPr>
        <sz val="10"/>
        <rFont val="宋体"/>
        <charset val="134"/>
      </rPr>
      <t>计划工作数）</t>
    </r>
    <r>
      <rPr>
        <sz val="10"/>
        <rFont val="Times New Roman"/>
        <charset val="134"/>
      </rPr>
      <t>×100%</t>
    </r>
    <r>
      <rPr>
        <sz val="10"/>
        <rFont val="宋体"/>
        <charset val="134"/>
      </rPr>
      <t>。</t>
    </r>
    <r>
      <rPr>
        <sz val="10"/>
        <rFont val="Times New Roman"/>
        <charset val="134"/>
      </rPr>
      <t xml:space="preserve">
</t>
    </r>
    <r>
      <rPr>
        <sz val="10"/>
        <rFont val="宋体"/>
        <charset val="134"/>
      </rPr>
      <t>质量达标实际工作数：一定时期（年度或规划期）内部门实际完成工作数中达到部门绩效目标要求（绩</t>
    </r>
    <r>
      <rPr>
        <sz val="10"/>
        <rFont val="Times New Roman"/>
        <charset val="134"/>
      </rPr>
      <t xml:space="preserve"> </t>
    </r>
    <r>
      <rPr>
        <sz val="10"/>
        <rFont val="宋体"/>
        <charset val="134"/>
      </rPr>
      <t>效标准值）的工作任务数量。</t>
    </r>
  </si>
  <si>
    <r>
      <rPr>
        <sz val="10"/>
        <rFont val="宋体"/>
        <charset val="134"/>
      </rPr>
      <t>质量达标率分项计算</t>
    </r>
    <r>
      <rPr>
        <sz val="10"/>
        <rFont val="Times New Roman"/>
        <charset val="134"/>
      </rPr>
      <t>100%</t>
    </r>
    <r>
      <rPr>
        <sz val="10"/>
        <rFont val="宋体"/>
        <charset val="134"/>
      </rPr>
      <t>，计</t>
    </r>
    <r>
      <rPr>
        <sz val="10"/>
        <rFont val="Times New Roman"/>
        <charset val="134"/>
      </rPr>
      <t>10</t>
    </r>
    <r>
      <rPr>
        <sz val="10"/>
        <rFont val="宋体"/>
        <charset val="134"/>
      </rPr>
      <t>分，每一项不达标扣</t>
    </r>
    <r>
      <rPr>
        <sz val="10"/>
        <rFont val="Times New Roman"/>
        <charset val="134"/>
      </rPr>
      <t>0.2</t>
    </r>
    <r>
      <rPr>
        <sz val="10"/>
        <rFont val="宋体"/>
        <charset val="134"/>
      </rPr>
      <t>分，扣完为止。</t>
    </r>
  </si>
  <si>
    <r>
      <rPr>
        <sz val="10"/>
        <rFont val="Times New Roman"/>
        <charset val="134"/>
      </rPr>
      <t>1.</t>
    </r>
    <r>
      <rPr>
        <sz val="10"/>
        <rFont val="宋体"/>
        <charset val="134"/>
      </rPr>
      <t>党建工作完成率</t>
    </r>
    <r>
      <rPr>
        <sz val="10"/>
        <rFont val="Times New Roman"/>
        <charset val="134"/>
      </rPr>
      <t>100%</t>
    </r>
    <r>
      <rPr>
        <sz val="10"/>
        <rFont val="宋体"/>
        <charset val="134"/>
      </rPr>
      <t>。</t>
    </r>
  </si>
  <si>
    <r>
      <rPr>
        <sz val="10"/>
        <rFont val="Times New Roman"/>
        <charset val="134"/>
      </rPr>
      <t>2.</t>
    </r>
    <r>
      <rPr>
        <sz val="10"/>
        <rFont val="宋体"/>
        <charset val="134"/>
      </rPr>
      <t>耕地占补平衡率</t>
    </r>
    <r>
      <rPr>
        <sz val="10"/>
        <rFont val="Times New Roman"/>
        <charset val="134"/>
      </rPr>
      <t>100%</t>
    </r>
    <r>
      <rPr>
        <sz val="10"/>
        <rFont val="宋体"/>
        <charset val="134"/>
      </rPr>
      <t>，耕地保有量</t>
    </r>
    <r>
      <rPr>
        <sz val="10"/>
        <rFont val="Times New Roman"/>
        <charset val="134"/>
      </rPr>
      <t>100%</t>
    </r>
    <r>
      <rPr>
        <sz val="10"/>
        <rFont val="宋体"/>
        <charset val="134"/>
      </rPr>
      <t>；储备计划成果通过确认可以使用。</t>
    </r>
  </si>
  <si>
    <r>
      <rPr>
        <sz val="10"/>
        <rFont val="Times New Roman"/>
        <charset val="134"/>
      </rPr>
      <t>3.</t>
    </r>
    <r>
      <rPr>
        <sz val="10"/>
        <rFont val="宋体"/>
        <charset val="134"/>
      </rPr>
      <t>废弃农村宅基地拆除率</t>
    </r>
    <r>
      <rPr>
        <sz val="10"/>
        <rFont val="Times New Roman"/>
        <charset val="134"/>
      </rPr>
      <t>100%</t>
    </r>
    <r>
      <rPr>
        <sz val="10"/>
        <rFont val="宋体"/>
        <charset val="134"/>
      </rPr>
      <t>，竣工验收合格率</t>
    </r>
    <r>
      <rPr>
        <sz val="10"/>
        <rFont val="Times New Roman"/>
        <charset val="134"/>
      </rPr>
      <t>100%</t>
    </r>
    <r>
      <rPr>
        <sz val="10"/>
        <rFont val="宋体"/>
        <charset val="134"/>
      </rPr>
      <t>，施工安全事故</t>
    </r>
    <r>
      <rPr>
        <sz val="10"/>
        <rFont val="Times New Roman"/>
        <charset val="134"/>
      </rPr>
      <t>“</t>
    </r>
    <r>
      <rPr>
        <sz val="10"/>
        <rFont val="宋体"/>
        <charset val="134"/>
      </rPr>
      <t>零</t>
    </r>
    <r>
      <rPr>
        <sz val="10"/>
        <rFont val="Times New Roman"/>
        <charset val="134"/>
      </rPr>
      <t>”</t>
    </r>
    <r>
      <rPr>
        <sz val="10"/>
        <rFont val="宋体"/>
        <charset val="134"/>
      </rPr>
      <t>发生。</t>
    </r>
  </si>
  <si>
    <r>
      <rPr>
        <sz val="10"/>
        <rFont val="Times New Roman"/>
        <charset val="134"/>
      </rPr>
      <t>4.</t>
    </r>
    <r>
      <rPr>
        <sz val="10"/>
        <rFont val="宋体"/>
        <charset val="134"/>
      </rPr>
      <t>技术服务质量达标率</t>
    </r>
    <r>
      <rPr>
        <sz val="10"/>
        <rFont val="Times New Roman"/>
        <charset val="134"/>
      </rPr>
      <t>100%</t>
    </r>
    <r>
      <rPr>
        <sz val="10"/>
        <rFont val="宋体"/>
        <charset val="134"/>
      </rPr>
      <t>，</t>
    </r>
    <r>
      <rPr>
        <sz val="10"/>
        <rFont val="Times New Roman"/>
        <charset val="134"/>
      </rPr>
      <t>“</t>
    </r>
    <r>
      <rPr>
        <sz val="10"/>
        <rFont val="宋体"/>
        <charset val="134"/>
      </rPr>
      <t>三调</t>
    </r>
    <r>
      <rPr>
        <sz val="10"/>
        <rFont val="Times New Roman"/>
        <charset val="134"/>
      </rPr>
      <t>”</t>
    </r>
    <r>
      <rPr>
        <sz val="10"/>
        <rFont val="宋体"/>
        <charset val="134"/>
      </rPr>
      <t>工作通过</t>
    </r>
    <r>
      <rPr>
        <sz val="10"/>
        <rFont val="Times New Roman"/>
        <charset val="134"/>
      </rPr>
      <t>“</t>
    </r>
    <r>
      <rPr>
        <sz val="10"/>
        <rFont val="宋体"/>
        <charset val="134"/>
      </rPr>
      <t>三调办</t>
    </r>
    <r>
      <rPr>
        <sz val="10"/>
        <rFont val="Times New Roman"/>
        <charset val="134"/>
      </rPr>
      <t>”</t>
    </r>
    <r>
      <rPr>
        <sz val="10"/>
        <rFont val="宋体"/>
        <charset val="134"/>
      </rPr>
      <t>审核验收；确权登记发证工作按合同要求进度完成。</t>
    </r>
  </si>
  <si>
    <r>
      <rPr>
        <sz val="10"/>
        <rFont val="宋体"/>
        <charset val="134"/>
      </rPr>
      <t>登记发证率未达合同要求进度扣</t>
    </r>
    <r>
      <rPr>
        <sz val="10"/>
        <rFont val="Times New Roman"/>
        <charset val="134"/>
      </rPr>
      <t>0.2</t>
    </r>
    <r>
      <rPr>
        <sz val="10"/>
        <rFont val="宋体"/>
        <charset val="134"/>
      </rPr>
      <t>分</t>
    </r>
  </si>
  <si>
    <r>
      <rPr>
        <sz val="10"/>
        <rFont val="Times New Roman"/>
        <charset val="134"/>
      </rPr>
      <t>5.</t>
    </r>
    <r>
      <rPr>
        <sz val="10"/>
        <rFont val="宋体"/>
        <charset val="134"/>
      </rPr>
      <t>数据准确率</t>
    </r>
    <r>
      <rPr>
        <sz val="10"/>
        <rFont val="Times New Roman"/>
        <charset val="134"/>
      </rPr>
      <t>100%</t>
    </r>
    <r>
      <rPr>
        <sz val="10"/>
        <rFont val="宋体"/>
        <charset val="134"/>
      </rPr>
      <t>，存量数据整合工作完成率</t>
    </r>
    <r>
      <rPr>
        <sz val="10"/>
        <rFont val="Times New Roman"/>
        <charset val="134"/>
      </rPr>
      <t>100%</t>
    </r>
    <r>
      <rPr>
        <sz val="10"/>
        <rFont val="宋体"/>
        <charset val="134"/>
      </rPr>
      <t>。不动产登记平台正常运行率</t>
    </r>
    <r>
      <rPr>
        <sz val="10"/>
        <rFont val="Times New Roman"/>
        <charset val="134"/>
      </rPr>
      <t>100%</t>
    </r>
    <r>
      <rPr>
        <sz val="10"/>
        <rFont val="宋体"/>
        <charset val="134"/>
      </rPr>
      <t>。</t>
    </r>
  </si>
  <si>
    <r>
      <rPr>
        <sz val="10"/>
        <rFont val="Times New Roman"/>
        <charset val="134"/>
      </rPr>
      <t>6.“</t>
    </r>
    <r>
      <rPr>
        <sz val="10"/>
        <rFont val="宋体"/>
        <charset val="134"/>
      </rPr>
      <t>多规合一</t>
    </r>
    <r>
      <rPr>
        <sz val="10"/>
        <rFont val="Times New Roman"/>
        <charset val="134"/>
      </rPr>
      <t>”</t>
    </r>
    <r>
      <rPr>
        <sz val="10"/>
        <rFont val="宋体"/>
        <charset val="134"/>
      </rPr>
      <t>实用型规划试点编制，经市政府批复通过；</t>
    </r>
  </si>
  <si>
    <r>
      <rPr>
        <sz val="10"/>
        <rFont val="Times New Roman"/>
        <charset val="134"/>
      </rPr>
      <t>7.</t>
    </r>
    <r>
      <rPr>
        <sz val="10"/>
        <rFont val="宋体"/>
        <charset val="134"/>
      </rPr>
      <t>供应计划成果通过确认可以使用。经营性地土地挂牌出让率</t>
    </r>
    <r>
      <rPr>
        <sz val="10"/>
        <rFont val="Times New Roman"/>
        <charset val="134"/>
      </rPr>
      <t>100%</t>
    </r>
    <r>
      <rPr>
        <sz val="10"/>
        <rFont val="宋体"/>
        <charset val="134"/>
      </rPr>
      <t>，公益性和基础设施项目划拨率</t>
    </r>
    <r>
      <rPr>
        <sz val="10"/>
        <rFont val="Times New Roman"/>
        <charset val="134"/>
      </rPr>
      <t>100%</t>
    </r>
    <r>
      <rPr>
        <sz val="10"/>
        <rFont val="宋体"/>
        <charset val="134"/>
      </rPr>
      <t>。</t>
    </r>
  </si>
  <si>
    <r>
      <rPr>
        <sz val="10"/>
        <rFont val="Times New Roman"/>
        <charset val="134"/>
      </rPr>
      <t>8.</t>
    </r>
    <r>
      <rPr>
        <sz val="10"/>
        <rFont val="宋体"/>
        <charset val="134"/>
      </rPr>
      <t>对违法图斑立案率</t>
    </r>
    <r>
      <rPr>
        <sz val="10"/>
        <rFont val="Times New Roman"/>
        <charset val="134"/>
      </rPr>
      <t>100%</t>
    </r>
    <r>
      <rPr>
        <sz val="10"/>
        <rFont val="宋体"/>
        <charset val="134"/>
      </rPr>
      <t>、整改率</t>
    </r>
    <r>
      <rPr>
        <sz val="10"/>
        <rFont val="Times New Roman"/>
        <charset val="134"/>
      </rPr>
      <t>100%</t>
    </r>
    <r>
      <rPr>
        <sz val="10"/>
        <rFont val="宋体"/>
        <charset val="134"/>
      </rPr>
      <t>。摸排任务完成率</t>
    </r>
    <r>
      <rPr>
        <sz val="10"/>
        <rFont val="Times New Roman"/>
        <charset val="134"/>
      </rPr>
      <t>100%</t>
    </r>
    <r>
      <rPr>
        <sz val="10"/>
        <rFont val="宋体"/>
        <charset val="134"/>
      </rPr>
      <t>、上报系统及时率</t>
    </r>
    <r>
      <rPr>
        <sz val="10"/>
        <rFont val="Times New Roman"/>
        <charset val="134"/>
      </rPr>
      <t>100%</t>
    </r>
    <r>
      <rPr>
        <sz val="10"/>
        <rFont val="宋体"/>
        <charset val="134"/>
      </rPr>
      <t>。对发现的违法行为制止率</t>
    </r>
    <r>
      <rPr>
        <sz val="10"/>
        <rFont val="Times New Roman"/>
        <charset val="134"/>
      </rPr>
      <t>100%</t>
    </r>
    <r>
      <rPr>
        <sz val="10"/>
        <rFont val="宋体"/>
        <charset val="134"/>
      </rPr>
      <t>。</t>
    </r>
  </si>
  <si>
    <r>
      <rPr>
        <sz val="10"/>
        <rFont val="宋体"/>
        <charset val="134"/>
      </rPr>
      <t>有一处未整改，整改率未达</t>
    </r>
    <r>
      <rPr>
        <sz val="10"/>
        <rFont val="Times New Roman"/>
        <charset val="134"/>
      </rPr>
      <t>100%</t>
    </r>
    <r>
      <rPr>
        <sz val="10"/>
        <rFont val="宋体"/>
        <charset val="134"/>
      </rPr>
      <t>扣</t>
    </r>
    <r>
      <rPr>
        <sz val="10"/>
        <rFont val="Times New Roman"/>
        <charset val="134"/>
      </rPr>
      <t>0.2</t>
    </r>
    <r>
      <rPr>
        <sz val="10"/>
        <rFont val="宋体"/>
        <charset val="134"/>
      </rPr>
      <t>分</t>
    </r>
  </si>
  <si>
    <r>
      <rPr>
        <sz val="10"/>
        <rFont val="Times New Roman"/>
        <charset val="134"/>
      </rPr>
      <t>9.2020</t>
    </r>
    <r>
      <rPr>
        <sz val="10"/>
        <rFont val="宋体"/>
        <charset val="134"/>
      </rPr>
      <t>年不发生地质灾害情况。</t>
    </r>
  </si>
  <si>
    <r>
      <rPr>
        <sz val="10"/>
        <rFont val="Times New Roman"/>
        <charset val="134"/>
      </rPr>
      <t>10.</t>
    </r>
    <r>
      <rPr>
        <sz val="10"/>
        <rFont val="宋体"/>
        <charset val="134"/>
      </rPr>
      <t>综治维稳。全年群体性上访事件</t>
    </r>
    <r>
      <rPr>
        <sz val="10"/>
        <rFont val="Times New Roman"/>
        <charset val="134"/>
      </rPr>
      <t>“</t>
    </r>
    <r>
      <rPr>
        <sz val="10"/>
        <rFont val="宋体"/>
        <charset val="134"/>
      </rPr>
      <t>零</t>
    </r>
    <r>
      <rPr>
        <sz val="10"/>
        <rFont val="Times New Roman"/>
        <charset val="134"/>
      </rPr>
      <t>”</t>
    </r>
    <r>
      <rPr>
        <sz val="10"/>
        <rFont val="宋体"/>
        <charset val="134"/>
      </rPr>
      <t>发生。</t>
    </r>
  </si>
  <si>
    <r>
      <rPr>
        <sz val="10"/>
        <rFont val="宋体"/>
        <charset val="134"/>
      </rPr>
      <t>重点工作</t>
    </r>
    <r>
      <rPr>
        <sz val="10"/>
        <rFont val="Times New Roman"/>
        <charset val="134"/>
      </rPr>
      <t xml:space="preserve">
</t>
    </r>
    <r>
      <rPr>
        <sz val="10"/>
        <rFont val="宋体"/>
        <charset val="134"/>
      </rPr>
      <t>办结率</t>
    </r>
  </si>
  <si>
    <r>
      <rPr>
        <sz val="10"/>
        <rFont val="宋体"/>
        <charset val="134"/>
      </rPr>
      <t>部门年度重点工作实际完成数与交办或下达数的比率，用以反映部门对重点工作的办理落实程度。</t>
    </r>
    <r>
      <rPr>
        <sz val="10"/>
        <rFont val="Times New Roman"/>
        <charset val="134"/>
      </rPr>
      <t xml:space="preserve">
</t>
    </r>
    <r>
      <rPr>
        <sz val="10"/>
        <rFont val="宋体"/>
        <charset val="134"/>
      </rPr>
      <t>重点工作办结率</t>
    </r>
    <r>
      <rPr>
        <sz val="10"/>
        <rFont val="Times New Roman"/>
        <charset val="134"/>
      </rPr>
      <t>=</t>
    </r>
    <r>
      <rPr>
        <sz val="10"/>
        <rFont val="宋体"/>
        <charset val="134"/>
      </rPr>
      <t>（重点工作实际完成数</t>
    </r>
    <r>
      <rPr>
        <sz val="10"/>
        <rFont val="Times New Roman"/>
        <charset val="134"/>
      </rPr>
      <t>/</t>
    </r>
    <r>
      <rPr>
        <sz val="10"/>
        <rFont val="宋体"/>
        <charset val="134"/>
      </rPr>
      <t>交办或下达数）</t>
    </r>
    <r>
      <rPr>
        <sz val="10"/>
        <rFont val="Times New Roman"/>
        <charset val="134"/>
      </rPr>
      <t>×100%</t>
    </r>
    <r>
      <rPr>
        <sz val="10"/>
        <rFont val="宋体"/>
        <charset val="134"/>
      </rPr>
      <t>。</t>
    </r>
    <r>
      <rPr>
        <sz val="10"/>
        <rFont val="Times New Roman"/>
        <charset val="134"/>
      </rPr>
      <t xml:space="preserve">
</t>
    </r>
    <r>
      <rPr>
        <sz val="10"/>
        <rFont val="宋体"/>
        <charset val="134"/>
      </rPr>
      <t>重点工作是指党委、政府、人大、相关部门交办或下达的工作任务。</t>
    </r>
  </si>
  <si>
    <r>
      <rPr>
        <sz val="10"/>
        <rFont val="宋体"/>
        <charset val="134"/>
      </rPr>
      <t>重点工作办结率</t>
    </r>
    <r>
      <rPr>
        <sz val="10"/>
        <rFont val="Times New Roman"/>
        <charset val="134"/>
      </rPr>
      <t>=</t>
    </r>
    <r>
      <rPr>
        <sz val="10"/>
        <rFont val="宋体"/>
        <charset val="134"/>
      </rPr>
      <t>（重点工作实际完成数</t>
    </r>
    <r>
      <rPr>
        <sz val="10"/>
        <rFont val="Times New Roman"/>
        <charset val="134"/>
      </rPr>
      <t>/</t>
    </r>
    <r>
      <rPr>
        <sz val="10"/>
        <rFont val="宋体"/>
        <charset val="134"/>
      </rPr>
      <t>交办或下达数）</t>
    </r>
    <r>
      <rPr>
        <sz val="10"/>
        <rFont val="Times New Roman"/>
        <charset val="134"/>
      </rPr>
      <t>×100%</t>
    </r>
    <r>
      <rPr>
        <sz val="10"/>
        <rFont val="宋体"/>
        <charset val="134"/>
      </rPr>
      <t>。</t>
    </r>
    <r>
      <rPr>
        <sz val="10"/>
        <rFont val="Times New Roman"/>
        <charset val="134"/>
      </rPr>
      <t xml:space="preserve">
</t>
    </r>
    <r>
      <rPr>
        <sz val="10"/>
        <rFont val="宋体"/>
        <charset val="134"/>
      </rPr>
      <t>重点工作是指党委、政府、人大、相关部门交办或下达的工作任务。</t>
    </r>
    <r>
      <rPr>
        <sz val="10"/>
        <rFont val="Times New Roman"/>
        <charset val="134"/>
      </rPr>
      <t xml:space="preserve">                                                                                                             100%</t>
    </r>
    <r>
      <rPr>
        <sz val="10"/>
        <rFont val="宋体"/>
        <charset val="134"/>
      </rPr>
      <t>办结得</t>
    </r>
    <r>
      <rPr>
        <sz val="10"/>
        <rFont val="Times New Roman"/>
        <charset val="134"/>
      </rPr>
      <t>6</t>
    </r>
    <r>
      <rPr>
        <sz val="10"/>
        <rFont val="宋体"/>
        <charset val="134"/>
      </rPr>
      <t>分，每少</t>
    </r>
    <r>
      <rPr>
        <sz val="10"/>
        <rFont val="Times New Roman"/>
        <charset val="134"/>
      </rPr>
      <t>5%</t>
    </r>
    <r>
      <rPr>
        <sz val="10"/>
        <rFont val="宋体"/>
        <charset val="134"/>
      </rPr>
      <t>扣</t>
    </r>
    <r>
      <rPr>
        <sz val="10"/>
        <rFont val="Times New Roman"/>
        <charset val="134"/>
      </rPr>
      <t>0.5</t>
    </r>
    <r>
      <rPr>
        <sz val="10"/>
        <rFont val="宋体"/>
        <charset val="134"/>
      </rPr>
      <t>分，扣完为止。</t>
    </r>
  </si>
  <si>
    <r>
      <rPr>
        <sz val="10"/>
        <rFont val="宋体"/>
        <charset val="134"/>
      </rPr>
      <t>效果</t>
    </r>
  </si>
  <si>
    <r>
      <rPr>
        <sz val="10"/>
        <rFont val="宋体"/>
        <charset val="134"/>
      </rPr>
      <t>履职</t>
    </r>
    <r>
      <rPr>
        <sz val="10"/>
        <rFont val="Times New Roman"/>
        <charset val="134"/>
      </rPr>
      <t xml:space="preserve">
</t>
    </r>
    <r>
      <rPr>
        <sz val="10"/>
        <rFont val="宋体"/>
        <charset val="134"/>
      </rPr>
      <t>效益</t>
    </r>
  </si>
  <si>
    <r>
      <rPr>
        <sz val="10"/>
        <rFont val="Times New Roman"/>
        <charset val="134"/>
      </rPr>
      <t xml:space="preserve"> </t>
    </r>
    <r>
      <rPr>
        <sz val="10"/>
        <rFont val="宋体"/>
        <charset val="134"/>
      </rPr>
      <t>经济效益</t>
    </r>
  </si>
  <si>
    <r>
      <rPr>
        <sz val="10"/>
        <rFont val="宋体"/>
        <charset val="134"/>
      </rPr>
      <t>部门（单位）履行职责对经济发展等所带来的直接或间接影响。</t>
    </r>
  </si>
  <si>
    <r>
      <rPr>
        <sz val="10"/>
        <rFont val="宋体"/>
        <charset val="134"/>
      </rPr>
      <t>完成土地出让收入</t>
    </r>
    <r>
      <rPr>
        <sz val="10"/>
        <rFont val="Times New Roman"/>
        <charset val="134"/>
      </rPr>
      <t>7</t>
    </r>
    <r>
      <rPr>
        <sz val="10"/>
        <rFont val="宋体"/>
        <charset val="134"/>
      </rPr>
      <t>个亿，得</t>
    </r>
    <r>
      <rPr>
        <sz val="10"/>
        <rFont val="Times New Roman"/>
        <charset val="134"/>
      </rPr>
      <t>4</t>
    </r>
    <r>
      <rPr>
        <sz val="10"/>
        <rFont val="宋体"/>
        <charset val="134"/>
      </rPr>
      <t>分。每降低</t>
    </r>
    <r>
      <rPr>
        <sz val="10"/>
        <rFont val="Times New Roman"/>
        <charset val="134"/>
      </rPr>
      <t>1%</t>
    </r>
    <r>
      <rPr>
        <sz val="10"/>
        <rFont val="宋体"/>
        <charset val="134"/>
      </rPr>
      <t>，扣</t>
    </r>
    <r>
      <rPr>
        <sz val="10"/>
        <rFont val="Times New Roman"/>
        <charset val="134"/>
      </rPr>
      <t>0.1</t>
    </r>
    <r>
      <rPr>
        <sz val="10"/>
        <rFont val="宋体"/>
        <charset val="134"/>
      </rPr>
      <t>分，扣完为止。</t>
    </r>
  </si>
  <si>
    <r>
      <rPr>
        <sz val="10"/>
        <rFont val="宋体"/>
        <charset val="134"/>
      </rPr>
      <t>社会效益</t>
    </r>
  </si>
  <si>
    <r>
      <rPr>
        <sz val="10"/>
        <rFont val="宋体"/>
        <charset val="134"/>
      </rPr>
      <t>部门（单位）履行职责对社会发展等所带来的直接或间接影响。</t>
    </r>
  </si>
  <si>
    <r>
      <rPr>
        <sz val="10"/>
        <rFont val="宋体"/>
        <charset val="134"/>
      </rPr>
      <t>保障高新区发展用地需求；解决农村集体土地存在的土地权属纠纷，维护农民的合法权益，维护农村社会稳定；助推美丽乡村建设（</t>
    </r>
    <r>
      <rPr>
        <sz val="10"/>
        <rFont val="Times New Roman"/>
        <charset val="134"/>
      </rPr>
      <t>4</t>
    </r>
    <r>
      <rPr>
        <sz val="10"/>
        <rFont val="宋体"/>
        <charset val="134"/>
      </rPr>
      <t>分）酌情扣分。相关政策知晓率</t>
    </r>
    <r>
      <rPr>
        <sz val="10"/>
        <rFont val="Times New Roman"/>
        <charset val="134"/>
      </rPr>
      <t>90%</t>
    </r>
    <r>
      <rPr>
        <sz val="10"/>
        <rFont val="宋体"/>
        <charset val="134"/>
      </rPr>
      <t>以上（</t>
    </r>
    <r>
      <rPr>
        <sz val="10"/>
        <rFont val="Times New Roman"/>
        <charset val="134"/>
      </rPr>
      <t>2</t>
    </r>
    <r>
      <rPr>
        <sz val="10"/>
        <rFont val="宋体"/>
        <charset val="134"/>
      </rPr>
      <t>）。每降低</t>
    </r>
    <r>
      <rPr>
        <sz val="10"/>
        <rFont val="Times New Roman"/>
        <charset val="134"/>
      </rPr>
      <t>1%</t>
    </r>
    <r>
      <rPr>
        <sz val="10"/>
        <rFont val="宋体"/>
        <charset val="134"/>
      </rPr>
      <t>，扣</t>
    </r>
    <r>
      <rPr>
        <sz val="10"/>
        <rFont val="Times New Roman"/>
        <charset val="134"/>
      </rPr>
      <t>0.1</t>
    </r>
    <r>
      <rPr>
        <sz val="10"/>
        <rFont val="宋体"/>
        <charset val="134"/>
      </rPr>
      <t>分，扣完为止。</t>
    </r>
  </si>
  <si>
    <r>
      <rPr>
        <sz val="10"/>
        <rFont val="宋体"/>
        <charset val="134"/>
      </rPr>
      <t>兴隆桥村地块现处于抛荒状态酌情扣</t>
    </r>
    <r>
      <rPr>
        <sz val="10"/>
        <rFont val="Times New Roman"/>
        <charset val="134"/>
      </rPr>
      <t>0.5</t>
    </r>
    <r>
      <rPr>
        <sz val="10"/>
        <rFont val="宋体"/>
        <charset val="134"/>
      </rPr>
      <t>分</t>
    </r>
  </si>
  <si>
    <r>
      <rPr>
        <sz val="10"/>
        <rFont val="宋体"/>
        <charset val="134"/>
      </rPr>
      <t>生态效益</t>
    </r>
  </si>
  <si>
    <r>
      <rPr>
        <sz val="10"/>
        <rFont val="宋体"/>
        <charset val="134"/>
      </rPr>
      <t>部门（单位）履行职责对生态环境等所带来的直接或间接影响。</t>
    </r>
  </si>
  <si>
    <r>
      <rPr>
        <sz val="10"/>
        <rFont val="宋体"/>
        <charset val="134"/>
      </rPr>
      <t>通过编制关停矿山生态修复方案及土地复垦，有利于恢复拆除地块生态环境，促进了生态平衡。（</t>
    </r>
    <r>
      <rPr>
        <sz val="10"/>
        <rFont val="Times New Roman"/>
        <charset val="134"/>
      </rPr>
      <t>4</t>
    </r>
    <r>
      <rPr>
        <sz val="10"/>
        <rFont val="宋体"/>
        <charset val="134"/>
      </rPr>
      <t>分）</t>
    </r>
  </si>
  <si>
    <r>
      <rPr>
        <sz val="10"/>
        <rFont val="宋体"/>
        <charset val="134"/>
      </rPr>
      <t>可持续影响</t>
    </r>
  </si>
  <si>
    <r>
      <rPr>
        <sz val="10"/>
        <rFont val="宋体"/>
        <charset val="134"/>
      </rPr>
      <t>部门（单位）履行职责对社会产生持续性影响</t>
    </r>
  </si>
  <si>
    <r>
      <rPr>
        <sz val="10"/>
        <rFont val="宋体"/>
        <charset val="134"/>
      </rPr>
      <t>对项目区新增耕地和镇、村签订管护协议，明确双方的管护责任，防止土地荒漠化、水土流失等；（</t>
    </r>
    <r>
      <rPr>
        <sz val="10"/>
        <rFont val="Times New Roman"/>
        <charset val="134"/>
      </rPr>
      <t>2</t>
    </r>
    <r>
      <rPr>
        <sz val="10"/>
        <rFont val="宋体"/>
        <charset val="134"/>
      </rPr>
      <t>分）在地质灾害重点隐患点区域栽插警示牌预警、预告。（</t>
    </r>
    <r>
      <rPr>
        <sz val="10"/>
        <rFont val="Times New Roman"/>
        <charset val="134"/>
      </rPr>
      <t>2</t>
    </r>
    <r>
      <rPr>
        <sz val="10"/>
        <rFont val="宋体"/>
        <charset val="134"/>
      </rPr>
      <t>分）。</t>
    </r>
  </si>
  <si>
    <r>
      <rPr>
        <sz val="10"/>
        <rFont val="宋体"/>
        <charset val="134"/>
      </rPr>
      <t>行政效能</t>
    </r>
  </si>
  <si>
    <r>
      <rPr>
        <sz val="10"/>
        <rFont val="宋体"/>
        <charset val="134"/>
      </rPr>
      <t>政府对机关工作实施情况的具体评价，以年度政府考核结果为依据。</t>
    </r>
  </si>
  <si>
    <r>
      <rPr>
        <sz val="10"/>
        <rFont val="宋体"/>
        <charset val="134"/>
      </rPr>
      <t>市政府绩效考评优秀计</t>
    </r>
    <r>
      <rPr>
        <sz val="10"/>
        <rFont val="Times New Roman"/>
        <charset val="134"/>
      </rPr>
      <t>3</t>
    </r>
    <r>
      <rPr>
        <sz val="10"/>
        <rFont val="宋体"/>
        <charset val="134"/>
      </rPr>
      <t>分，良好计</t>
    </r>
    <r>
      <rPr>
        <sz val="10"/>
        <rFont val="Times New Roman"/>
        <charset val="134"/>
      </rPr>
      <t>2</t>
    </r>
    <r>
      <rPr>
        <sz val="10"/>
        <rFont val="宋体"/>
        <charset val="134"/>
      </rPr>
      <t>分，合格计</t>
    </r>
    <r>
      <rPr>
        <sz val="10"/>
        <rFont val="Times New Roman"/>
        <charset val="134"/>
      </rPr>
      <t>1</t>
    </r>
    <r>
      <rPr>
        <sz val="10"/>
        <rFont val="宋体"/>
        <charset val="134"/>
      </rPr>
      <t>分，不合格计</t>
    </r>
    <r>
      <rPr>
        <sz val="10"/>
        <rFont val="Times New Roman"/>
        <charset val="134"/>
      </rPr>
      <t>0</t>
    </r>
    <r>
      <rPr>
        <sz val="10"/>
        <rFont val="宋体"/>
        <charset val="134"/>
      </rPr>
      <t>分。</t>
    </r>
  </si>
  <si>
    <r>
      <rPr>
        <sz val="10"/>
        <rFont val="宋体"/>
        <charset val="134"/>
      </rPr>
      <t>社会公众满意度</t>
    </r>
  </si>
  <si>
    <r>
      <rPr>
        <sz val="10"/>
        <rFont val="宋体"/>
        <charset val="134"/>
      </rPr>
      <t>辖区内居民对部门履职效果的满意程度。</t>
    </r>
  </si>
  <si>
    <r>
      <rPr>
        <sz val="10"/>
        <rFont val="Times New Roman"/>
        <charset val="134"/>
      </rPr>
      <t>≥90%</t>
    </r>
    <r>
      <rPr>
        <sz val="10"/>
        <rFont val="宋体"/>
        <charset val="134"/>
      </rPr>
      <t>，得</t>
    </r>
    <r>
      <rPr>
        <sz val="10"/>
        <rFont val="Times New Roman"/>
        <charset val="134"/>
      </rPr>
      <t>6</t>
    </r>
    <r>
      <rPr>
        <sz val="10"/>
        <rFont val="宋体"/>
        <charset val="134"/>
      </rPr>
      <t>分；</t>
    </r>
    <r>
      <rPr>
        <sz val="10"/>
        <rFont val="Times New Roman"/>
        <charset val="134"/>
      </rPr>
      <t xml:space="preserve">85% </t>
    </r>
    <r>
      <rPr>
        <sz val="10"/>
        <rFont val="宋体"/>
        <charset val="134"/>
      </rPr>
      <t>（含）</t>
    </r>
    <r>
      <rPr>
        <sz val="10"/>
        <rFont val="Times New Roman"/>
        <charset val="134"/>
      </rPr>
      <t>-90%,</t>
    </r>
    <r>
      <rPr>
        <sz val="10"/>
        <rFont val="宋体"/>
        <charset val="134"/>
      </rPr>
      <t>得</t>
    </r>
    <r>
      <rPr>
        <sz val="10"/>
        <rFont val="Times New Roman"/>
        <charset val="134"/>
      </rPr>
      <t xml:space="preserve"> 5 </t>
    </r>
    <r>
      <rPr>
        <sz val="10"/>
        <rFont val="宋体"/>
        <charset val="134"/>
      </rPr>
      <t>分；</t>
    </r>
    <r>
      <rPr>
        <sz val="10"/>
        <rFont val="Times New Roman"/>
        <charset val="134"/>
      </rPr>
      <t xml:space="preserve"> 
80% </t>
    </r>
    <r>
      <rPr>
        <sz val="10"/>
        <rFont val="宋体"/>
        <charset val="134"/>
      </rPr>
      <t>（含）</t>
    </r>
    <r>
      <rPr>
        <sz val="10"/>
        <rFont val="Times New Roman"/>
        <charset val="134"/>
      </rPr>
      <t>-85%,</t>
    </r>
    <r>
      <rPr>
        <sz val="10"/>
        <rFont val="宋体"/>
        <charset val="134"/>
      </rPr>
      <t>得</t>
    </r>
    <r>
      <rPr>
        <sz val="10"/>
        <rFont val="Times New Roman"/>
        <charset val="134"/>
      </rPr>
      <t xml:space="preserve"> 3 </t>
    </r>
    <r>
      <rPr>
        <sz val="10"/>
        <rFont val="宋体"/>
        <charset val="134"/>
      </rPr>
      <t>分；</t>
    </r>
    <r>
      <rPr>
        <sz val="10"/>
        <rFont val="Times New Roman"/>
        <charset val="134"/>
      </rPr>
      <t xml:space="preserve">
75% </t>
    </r>
    <r>
      <rPr>
        <sz val="10"/>
        <rFont val="宋体"/>
        <charset val="134"/>
      </rPr>
      <t>（含）</t>
    </r>
    <r>
      <rPr>
        <sz val="10"/>
        <rFont val="Times New Roman"/>
        <charset val="134"/>
      </rPr>
      <t xml:space="preserve">-80%, </t>
    </r>
    <r>
      <rPr>
        <sz val="10"/>
        <rFont val="宋体"/>
        <charset val="134"/>
      </rPr>
      <t>得</t>
    </r>
    <r>
      <rPr>
        <sz val="10"/>
        <rFont val="Times New Roman"/>
        <charset val="134"/>
      </rPr>
      <t>1</t>
    </r>
    <r>
      <rPr>
        <sz val="10"/>
        <rFont val="宋体"/>
        <charset val="134"/>
      </rPr>
      <t>分；</t>
    </r>
    <r>
      <rPr>
        <sz val="10"/>
        <rFont val="Times New Roman"/>
        <charset val="134"/>
      </rPr>
      <t xml:space="preserve">
</t>
    </r>
    <r>
      <rPr>
        <sz val="10"/>
        <rFont val="宋体"/>
        <charset val="134"/>
      </rPr>
      <t>＜</t>
    </r>
    <r>
      <rPr>
        <sz val="10"/>
        <rFont val="Times New Roman"/>
        <charset val="134"/>
      </rPr>
      <t>75%,</t>
    </r>
    <r>
      <rPr>
        <sz val="10"/>
        <rFont val="宋体"/>
        <charset val="134"/>
      </rPr>
      <t>得</t>
    </r>
    <r>
      <rPr>
        <sz val="10"/>
        <rFont val="Times New Roman"/>
        <charset val="134"/>
      </rPr>
      <t>0</t>
    </r>
    <r>
      <rPr>
        <sz val="10"/>
        <rFont val="宋体"/>
        <charset val="134"/>
      </rPr>
      <t>分。</t>
    </r>
  </si>
  <si>
    <r>
      <rPr>
        <sz val="10"/>
        <rFont val="宋体"/>
        <charset val="134"/>
      </rPr>
      <t>社会公众满意度</t>
    </r>
    <r>
      <rPr>
        <sz val="10"/>
        <rFont val="Times New Roman"/>
        <charset val="134"/>
      </rPr>
      <t>84.49%</t>
    </r>
  </si>
  <si>
    <r>
      <rPr>
        <b/>
        <sz val="10"/>
        <rFont val="宋体"/>
        <charset val="134"/>
      </rPr>
      <t>合计</t>
    </r>
  </si>
  <si>
    <t>附件4</t>
  </si>
  <si>
    <r>
      <rPr>
        <b/>
        <sz val="16"/>
        <rFont val="Times New Roman"/>
        <charset val="134"/>
      </rPr>
      <t>2020</t>
    </r>
    <r>
      <rPr>
        <b/>
        <sz val="16"/>
        <rFont val="宋体"/>
        <charset val="134"/>
      </rPr>
      <t>年度自然资源和规划局高新区分局整体支出绩效目标完成情况表</t>
    </r>
  </si>
  <si>
    <t>绩效目标</t>
  </si>
  <si>
    <t>目标值</t>
  </si>
  <si>
    <t>目标完成情况</t>
  </si>
  <si>
    <t>目标完成率</t>
  </si>
  <si>
    <r>
      <rPr>
        <b/>
        <sz val="10"/>
        <rFont val="宋体"/>
        <charset val="134"/>
      </rPr>
      <t>一、党建工作</t>
    </r>
  </si>
  <si>
    <r>
      <rPr>
        <sz val="10"/>
        <rFont val="Times New Roman"/>
        <charset val="134"/>
      </rPr>
      <t>“</t>
    </r>
    <r>
      <rPr>
        <sz val="10"/>
        <rFont val="宋体"/>
        <charset val="134"/>
      </rPr>
      <t>三会一课</t>
    </r>
    <r>
      <rPr>
        <sz val="10"/>
        <rFont val="Times New Roman"/>
        <charset val="134"/>
      </rPr>
      <t>”</t>
    </r>
    <r>
      <rPr>
        <sz val="10"/>
        <rFont val="宋体"/>
        <charset val="134"/>
      </rPr>
      <t>组织生活制度落实率</t>
    </r>
  </si>
  <si>
    <r>
      <rPr>
        <sz val="10"/>
        <rFont val="宋体"/>
        <charset val="134"/>
      </rPr>
      <t>党建工作完成率</t>
    </r>
  </si>
  <si>
    <r>
      <rPr>
        <b/>
        <sz val="10"/>
        <rFont val="宋体"/>
        <charset val="134"/>
      </rPr>
      <t>二、用地保障、占补平衡</t>
    </r>
  </si>
  <si>
    <r>
      <rPr>
        <sz val="10"/>
        <rFont val="宋体"/>
        <charset val="134"/>
      </rPr>
      <t>新增建设用地指标</t>
    </r>
  </si>
  <si>
    <r>
      <rPr>
        <sz val="10"/>
        <rFont val="Times New Roman"/>
        <charset val="134"/>
      </rPr>
      <t>1000</t>
    </r>
    <r>
      <rPr>
        <sz val="10"/>
        <rFont val="宋体"/>
        <charset val="134"/>
      </rPr>
      <t>亩</t>
    </r>
  </si>
  <si>
    <r>
      <rPr>
        <sz val="10"/>
        <rFont val="宋体"/>
        <charset val="134"/>
      </rPr>
      <t>争取市本级补充耕地占补平衡指标</t>
    </r>
  </si>
  <si>
    <r>
      <rPr>
        <sz val="10"/>
        <rFont val="Times New Roman"/>
        <charset val="134"/>
      </rPr>
      <t>1650</t>
    </r>
    <r>
      <rPr>
        <sz val="10"/>
        <rFont val="宋体"/>
        <charset val="134"/>
      </rPr>
      <t>亩</t>
    </r>
  </si>
  <si>
    <r>
      <rPr>
        <sz val="10"/>
        <rFont val="宋体"/>
        <charset val="134"/>
      </rPr>
      <t>耕地占补平衡率</t>
    </r>
  </si>
  <si>
    <r>
      <rPr>
        <sz val="10"/>
        <rFont val="宋体"/>
        <charset val="134"/>
      </rPr>
      <t>耕地保有量</t>
    </r>
  </si>
  <si>
    <r>
      <rPr>
        <sz val="10"/>
        <rFont val="宋体"/>
        <charset val="134"/>
      </rPr>
      <t>计划土地收购储备</t>
    </r>
  </si>
  <si>
    <r>
      <rPr>
        <sz val="10"/>
        <rFont val="Times New Roman"/>
        <charset val="134"/>
      </rPr>
      <t>400</t>
    </r>
    <r>
      <rPr>
        <sz val="10"/>
        <rFont val="宋体"/>
        <charset val="134"/>
      </rPr>
      <t>亩</t>
    </r>
  </si>
  <si>
    <r>
      <rPr>
        <sz val="10"/>
        <rFont val="Times New Roman"/>
        <charset val="134"/>
      </rPr>
      <t>0</t>
    </r>
    <r>
      <rPr>
        <sz val="10"/>
        <rFont val="宋体"/>
        <charset val="134"/>
      </rPr>
      <t>亩</t>
    </r>
  </si>
  <si>
    <r>
      <rPr>
        <sz val="10"/>
        <rFont val="宋体"/>
        <charset val="134"/>
      </rPr>
      <t>编制</t>
    </r>
    <r>
      <rPr>
        <sz val="10"/>
        <rFont val="Times New Roman"/>
        <charset val="134"/>
      </rPr>
      <t>2020</t>
    </r>
    <r>
      <rPr>
        <sz val="10"/>
        <rFont val="宋体"/>
        <charset val="134"/>
      </rPr>
      <t>年度国有建设用地储备计划</t>
    </r>
  </si>
  <si>
    <r>
      <rPr>
        <sz val="10"/>
        <rFont val="宋体"/>
        <charset val="134"/>
      </rPr>
      <t>完成</t>
    </r>
  </si>
  <si>
    <r>
      <rPr>
        <sz val="10"/>
        <rFont val="宋体"/>
        <charset val="134"/>
      </rPr>
      <t>储备计划成果通过确认可以使用</t>
    </r>
  </si>
  <si>
    <r>
      <rPr>
        <sz val="10"/>
        <rFont val="宋体"/>
        <charset val="134"/>
      </rPr>
      <t>可以使用</t>
    </r>
  </si>
  <si>
    <r>
      <rPr>
        <b/>
        <sz val="10"/>
        <rFont val="宋体"/>
        <charset val="134"/>
      </rPr>
      <t>三、增减挂钩项目</t>
    </r>
  </si>
  <si>
    <r>
      <rPr>
        <sz val="10"/>
        <rFont val="宋体"/>
        <charset val="134"/>
      </rPr>
      <t>完成石板滩镇</t>
    </r>
    <r>
      <rPr>
        <sz val="10"/>
        <rFont val="Times New Roman"/>
        <charset val="134"/>
      </rPr>
      <t>“</t>
    </r>
    <r>
      <rPr>
        <sz val="10"/>
        <rFont val="宋体"/>
        <charset val="134"/>
      </rPr>
      <t>空心房</t>
    </r>
    <r>
      <rPr>
        <sz val="10"/>
        <rFont val="Times New Roman"/>
        <charset val="134"/>
      </rPr>
      <t>”</t>
    </r>
    <r>
      <rPr>
        <sz val="10"/>
        <rFont val="宋体"/>
        <charset val="134"/>
      </rPr>
      <t>整治项目村庄数</t>
    </r>
  </si>
  <si>
    <r>
      <rPr>
        <sz val="10"/>
        <rFont val="Times New Roman"/>
        <charset val="134"/>
      </rPr>
      <t>7</t>
    </r>
    <r>
      <rPr>
        <b/>
        <sz val="10"/>
        <rFont val="宋体"/>
        <charset val="134"/>
      </rPr>
      <t>个村</t>
    </r>
  </si>
  <si>
    <r>
      <rPr>
        <sz val="10"/>
        <rFont val="宋体"/>
        <charset val="134"/>
      </rPr>
      <t>拆除建设用地公顷数</t>
    </r>
  </si>
  <si>
    <r>
      <rPr>
        <sz val="10"/>
        <rFont val="Times New Roman"/>
        <charset val="134"/>
      </rPr>
      <t>24.2992</t>
    </r>
    <r>
      <rPr>
        <sz val="10"/>
        <rFont val="宋体"/>
        <charset val="134"/>
      </rPr>
      <t>公顷</t>
    </r>
  </si>
  <si>
    <r>
      <rPr>
        <sz val="10"/>
        <rFont val="宋体"/>
        <charset val="134"/>
      </rPr>
      <t>复垦新增农用地公顷数</t>
    </r>
  </si>
  <si>
    <r>
      <rPr>
        <sz val="10"/>
        <rFont val="Times New Roman"/>
        <charset val="134"/>
      </rPr>
      <t>23.5731</t>
    </r>
    <r>
      <rPr>
        <sz val="10"/>
        <rFont val="宋体"/>
        <charset val="134"/>
      </rPr>
      <t>公顷</t>
    </r>
  </si>
  <si>
    <r>
      <rPr>
        <sz val="10"/>
        <rFont val="宋体"/>
        <charset val="134"/>
      </rPr>
      <t>废弃农村宅基地拆除率</t>
    </r>
  </si>
  <si>
    <r>
      <rPr>
        <sz val="10"/>
        <rFont val="宋体"/>
        <charset val="134"/>
      </rPr>
      <t>竣工验收合格率</t>
    </r>
  </si>
  <si>
    <r>
      <rPr>
        <sz val="10"/>
        <rFont val="宋体"/>
        <charset val="134"/>
      </rPr>
      <t>施工安全事故</t>
    </r>
  </si>
  <si>
    <r>
      <rPr>
        <sz val="10"/>
        <rFont val="宋体"/>
        <charset val="134"/>
      </rPr>
      <t>未发生</t>
    </r>
  </si>
  <si>
    <r>
      <rPr>
        <b/>
        <sz val="10"/>
        <rFont val="宋体"/>
        <charset val="134"/>
      </rPr>
      <t>四、节约集约用地</t>
    </r>
  </si>
  <si>
    <r>
      <rPr>
        <sz val="10"/>
        <rFont val="宋体"/>
        <charset val="134"/>
      </rPr>
      <t>开发园区节约集约用地先进单位评选</t>
    </r>
  </si>
  <si>
    <r>
      <rPr>
        <sz val="10"/>
        <rFont val="宋体"/>
        <charset val="134"/>
      </rPr>
      <t>争取领先</t>
    </r>
  </si>
  <si>
    <r>
      <rPr>
        <sz val="10"/>
        <rFont val="宋体"/>
        <charset val="134"/>
      </rPr>
      <t>一等奖</t>
    </r>
  </si>
  <si>
    <r>
      <rPr>
        <b/>
        <sz val="10"/>
        <rFont val="宋体"/>
        <charset val="134"/>
      </rPr>
      <t>五、第三次国土调查及确权发证</t>
    </r>
  </si>
  <si>
    <r>
      <rPr>
        <sz val="10"/>
        <rFont val="Times New Roman"/>
        <charset val="134"/>
      </rPr>
      <t>“</t>
    </r>
    <r>
      <rPr>
        <sz val="10"/>
        <rFont val="宋体"/>
        <charset val="134"/>
      </rPr>
      <t>三调</t>
    </r>
    <r>
      <rPr>
        <sz val="10"/>
        <rFont val="Times New Roman"/>
        <charset val="134"/>
      </rPr>
      <t>"</t>
    </r>
    <r>
      <rPr>
        <sz val="10"/>
        <rFont val="宋体"/>
        <charset val="134"/>
      </rPr>
      <t>工作技术服务机构数量</t>
    </r>
  </si>
  <si>
    <r>
      <rPr>
        <sz val="10"/>
        <rFont val="Times New Roman"/>
        <charset val="134"/>
      </rPr>
      <t>1</t>
    </r>
    <r>
      <rPr>
        <sz val="10"/>
        <rFont val="宋体"/>
        <charset val="134"/>
      </rPr>
      <t>个</t>
    </r>
  </si>
  <si>
    <r>
      <rPr>
        <sz val="10"/>
        <rFont val="宋体"/>
        <charset val="134"/>
      </rPr>
      <t>技术服务质量达标率</t>
    </r>
  </si>
  <si>
    <r>
      <rPr>
        <sz val="10"/>
        <rFont val="宋体"/>
        <charset val="134"/>
      </rPr>
      <t>未发现不达标情况</t>
    </r>
  </si>
  <si>
    <r>
      <rPr>
        <sz val="10"/>
        <rFont val="Times New Roman"/>
        <charset val="134"/>
      </rPr>
      <t>“</t>
    </r>
    <r>
      <rPr>
        <sz val="10"/>
        <rFont val="宋体"/>
        <charset val="134"/>
      </rPr>
      <t>三调</t>
    </r>
    <r>
      <rPr>
        <sz val="10"/>
        <rFont val="Times New Roman"/>
        <charset val="134"/>
      </rPr>
      <t>”</t>
    </r>
    <r>
      <rPr>
        <sz val="10"/>
        <rFont val="宋体"/>
        <charset val="134"/>
      </rPr>
      <t>工作通过</t>
    </r>
    <r>
      <rPr>
        <sz val="10"/>
        <rFont val="Times New Roman"/>
        <charset val="134"/>
      </rPr>
      <t>“</t>
    </r>
    <r>
      <rPr>
        <sz val="10"/>
        <rFont val="宋体"/>
        <charset val="134"/>
      </rPr>
      <t>三调</t>
    </r>
    <r>
      <rPr>
        <sz val="10"/>
        <rFont val="Times New Roman"/>
        <charset val="134"/>
      </rPr>
      <t>”</t>
    </r>
    <r>
      <rPr>
        <sz val="10"/>
        <rFont val="宋体"/>
        <charset val="134"/>
      </rPr>
      <t>审核验收</t>
    </r>
  </si>
  <si>
    <r>
      <rPr>
        <sz val="10"/>
        <rFont val="宋体"/>
        <charset val="134"/>
      </rPr>
      <t>通过</t>
    </r>
  </si>
  <si>
    <r>
      <rPr>
        <sz val="10"/>
        <rFont val="宋体"/>
        <charset val="134"/>
      </rPr>
      <t>完成农村宅基地和集体建设用地房地一体确权登记发证工作</t>
    </r>
  </si>
  <si>
    <r>
      <rPr>
        <sz val="10"/>
        <rFont val="Times New Roman"/>
        <charset val="134"/>
      </rPr>
      <t>14283</t>
    </r>
    <r>
      <rPr>
        <sz val="10"/>
        <rFont val="宋体"/>
        <charset val="134"/>
      </rPr>
      <t>宗</t>
    </r>
  </si>
  <si>
    <r>
      <rPr>
        <sz val="10"/>
        <rFont val="宋体"/>
        <charset val="134"/>
      </rPr>
      <t>完成权籍调查</t>
    </r>
    <r>
      <rPr>
        <sz val="10"/>
        <rFont val="Times New Roman"/>
        <charset val="134"/>
      </rPr>
      <t>15109</t>
    </r>
    <r>
      <rPr>
        <sz val="10"/>
        <rFont val="宋体"/>
        <charset val="134"/>
      </rPr>
      <t>宗，完成落宗</t>
    </r>
    <r>
      <rPr>
        <sz val="10"/>
        <rFont val="Times New Roman"/>
        <charset val="134"/>
      </rPr>
      <t>10816</t>
    </r>
    <r>
      <rPr>
        <sz val="10"/>
        <rFont val="宋体"/>
        <charset val="134"/>
      </rPr>
      <t>宗</t>
    </r>
  </si>
  <si>
    <r>
      <rPr>
        <sz val="10"/>
        <rFont val="宋体"/>
        <charset val="134"/>
      </rPr>
      <t>确权登记发证工作按要求进度完成</t>
    </r>
  </si>
  <si>
    <r>
      <rPr>
        <sz val="10"/>
        <rFont val="宋体"/>
        <charset val="134"/>
      </rPr>
      <t>合同要求进度</t>
    </r>
  </si>
  <si>
    <r>
      <rPr>
        <sz val="10"/>
        <rFont val="宋体"/>
        <charset val="134"/>
      </rPr>
      <t>登记发证率未达合同要求进度</t>
    </r>
  </si>
  <si>
    <r>
      <rPr>
        <b/>
        <sz val="10"/>
        <rFont val="宋体"/>
        <charset val="134"/>
      </rPr>
      <t>六、不动产登记存量数据整合</t>
    </r>
  </si>
  <si>
    <r>
      <rPr>
        <sz val="10"/>
        <rFont val="宋体"/>
        <charset val="134"/>
      </rPr>
      <t>建立不动产登记数据库</t>
    </r>
  </si>
  <si>
    <r>
      <rPr>
        <sz val="10"/>
        <rFont val="宋体"/>
        <charset val="134"/>
      </rPr>
      <t>数据准确率</t>
    </r>
  </si>
  <si>
    <r>
      <rPr>
        <sz val="10"/>
        <rFont val="宋体"/>
        <charset val="134"/>
      </rPr>
      <t>未发现数据不准确情况</t>
    </r>
  </si>
  <si>
    <r>
      <rPr>
        <sz val="10"/>
        <rFont val="宋体"/>
        <charset val="134"/>
      </rPr>
      <t>存量数据整合工作完成率</t>
    </r>
  </si>
  <si>
    <r>
      <rPr>
        <sz val="10"/>
        <rFont val="宋体"/>
        <charset val="134"/>
      </rPr>
      <t>不动产登记平台正常运行率</t>
    </r>
  </si>
  <si>
    <r>
      <rPr>
        <b/>
        <sz val="10"/>
        <rFont val="宋体"/>
        <charset val="134"/>
      </rPr>
      <t>七、空间规划编制工作</t>
    </r>
  </si>
  <si>
    <r>
      <rPr>
        <sz val="10"/>
        <rFont val="宋体"/>
        <charset val="134"/>
      </rPr>
      <t>完成</t>
    </r>
    <r>
      <rPr>
        <sz val="10"/>
        <rFont val="Times New Roman"/>
        <charset val="134"/>
      </rPr>
      <t>“</t>
    </r>
    <r>
      <rPr>
        <sz val="10"/>
        <rFont val="宋体"/>
        <charset val="134"/>
      </rPr>
      <t>多规合一</t>
    </r>
    <r>
      <rPr>
        <sz val="10"/>
        <rFont val="Times New Roman"/>
        <charset val="134"/>
      </rPr>
      <t>”</t>
    </r>
    <r>
      <rPr>
        <sz val="10"/>
        <rFont val="宋体"/>
        <charset val="134"/>
      </rPr>
      <t>实用型规划试点编制的村庄数量</t>
    </r>
  </si>
  <si>
    <r>
      <rPr>
        <sz val="10"/>
        <rFont val="Times New Roman"/>
        <charset val="134"/>
      </rPr>
      <t>5</t>
    </r>
    <r>
      <rPr>
        <sz val="10"/>
        <rFont val="宋体"/>
        <charset val="134"/>
      </rPr>
      <t>个村庄</t>
    </r>
  </si>
  <si>
    <r>
      <rPr>
        <sz val="10"/>
        <rFont val="Times New Roman"/>
        <charset val="134"/>
      </rPr>
      <t>17.75</t>
    </r>
    <r>
      <rPr>
        <sz val="10"/>
        <rFont val="宋体"/>
        <charset val="134"/>
      </rPr>
      <t>平方公里的高新区控制性详规的整合和提升编制</t>
    </r>
  </si>
  <si>
    <r>
      <rPr>
        <sz val="10"/>
        <rFont val="宋体"/>
        <charset val="134"/>
      </rPr>
      <t>启动</t>
    </r>
  </si>
  <si>
    <r>
      <rPr>
        <sz val="10"/>
        <rFont val="宋体"/>
        <charset val="134"/>
      </rPr>
      <t>已启动</t>
    </r>
  </si>
  <si>
    <r>
      <rPr>
        <sz val="10"/>
        <rFont val="宋体"/>
        <charset val="134"/>
      </rPr>
      <t>城市设计、给水、排水、道路、电力、停车场、绿地系统、产业布局和水系</t>
    </r>
    <r>
      <rPr>
        <sz val="10"/>
        <rFont val="Times New Roman"/>
        <charset val="134"/>
      </rPr>
      <t>9</t>
    </r>
    <r>
      <rPr>
        <sz val="10"/>
        <rFont val="宋体"/>
        <charset val="134"/>
      </rPr>
      <t>个专项规划的编制</t>
    </r>
  </si>
  <si>
    <r>
      <rPr>
        <b/>
        <sz val="10"/>
        <rFont val="宋体"/>
        <charset val="134"/>
      </rPr>
      <t>八、土地出让</t>
    </r>
  </si>
  <si>
    <r>
      <rPr>
        <sz val="10"/>
        <rFont val="宋体"/>
        <charset val="134"/>
      </rPr>
      <t>编制</t>
    </r>
    <r>
      <rPr>
        <sz val="10"/>
        <rFont val="Times New Roman"/>
        <charset val="134"/>
      </rPr>
      <t>2020</t>
    </r>
    <r>
      <rPr>
        <sz val="10"/>
        <rFont val="宋体"/>
        <charset val="134"/>
      </rPr>
      <t>年度国有建设用地供应计划</t>
    </r>
  </si>
  <si>
    <r>
      <rPr>
        <sz val="10"/>
        <rFont val="宋体"/>
        <charset val="134"/>
      </rPr>
      <t>供应计划成果通过确认可以使用</t>
    </r>
  </si>
  <si>
    <r>
      <rPr>
        <sz val="10"/>
        <rFont val="宋体"/>
        <charset val="134"/>
      </rPr>
      <t>全年供地计划</t>
    </r>
  </si>
  <si>
    <r>
      <rPr>
        <sz val="10"/>
        <rFont val="Times New Roman"/>
        <charset val="134"/>
      </rPr>
      <t>2277</t>
    </r>
    <r>
      <rPr>
        <sz val="10"/>
        <rFont val="宋体"/>
        <charset val="134"/>
      </rPr>
      <t>亩</t>
    </r>
  </si>
  <si>
    <r>
      <rPr>
        <sz val="10"/>
        <rFont val="Times New Roman"/>
        <charset val="134"/>
      </rPr>
      <t>2037.85</t>
    </r>
    <r>
      <rPr>
        <sz val="10"/>
        <rFont val="宋体"/>
        <charset val="134"/>
      </rPr>
      <t>亩</t>
    </r>
  </si>
  <si>
    <r>
      <rPr>
        <sz val="10"/>
        <rFont val="宋体"/>
        <charset val="134"/>
      </rPr>
      <t>经营性地土地挂牌出让率</t>
    </r>
  </si>
  <si>
    <r>
      <rPr>
        <sz val="10"/>
        <rFont val="宋体"/>
        <charset val="134"/>
      </rPr>
      <t>公益性和基础设施项目划拨率</t>
    </r>
  </si>
  <si>
    <r>
      <rPr>
        <b/>
        <sz val="10"/>
        <rFont val="宋体"/>
        <charset val="134"/>
      </rPr>
      <t>九、执法检查</t>
    </r>
  </si>
  <si>
    <r>
      <rPr>
        <b/>
        <sz val="10"/>
        <rFont val="Times New Roman"/>
        <charset val="134"/>
      </rPr>
      <t>1.</t>
    </r>
    <r>
      <rPr>
        <b/>
        <sz val="10"/>
        <rFont val="宋体"/>
        <charset val="134"/>
      </rPr>
      <t>卫片执法检查</t>
    </r>
  </si>
  <si>
    <r>
      <rPr>
        <sz val="10"/>
        <rFont val="宋体"/>
        <charset val="134"/>
      </rPr>
      <t>对违法图斑立案率</t>
    </r>
  </si>
  <si>
    <r>
      <rPr>
        <sz val="10"/>
        <rFont val="宋体"/>
        <charset val="134"/>
      </rPr>
      <t>对违法图斑整改率</t>
    </r>
  </si>
  <si>
    <r>
      <rPr>
        <sz val="10"/>
        <rFont val="宋体"/>
        <charset val="134"/>
      </rPr>
      <t>未达</t>
    </r>
    <r>
      <rPr>
        <sz val="10"/>
        <rFont val="Times New Roman"/>
        <charset val="134"/>
      </rPr>
      <t>100%</t>
    </r>
  </si>
  <si>
    <r>
      <rPr>
        <sz val="10"/>
        <rFont val="Times New Roman"/>
        <charset val="134"/>
      </rPr>
      <t>2.</t>
    </r>
    <r>
      <rPr>
        <sz val="10"/>
        <rFont val="宋体"/>
        <charset val="134"/>
      </rPr>
      <t>农房乱占耕地专项行动</t>
    </r>
  </si>
  <si>
    <r>
      <rPr>
        <sz val="10"/>
        <rFont val="宋体"/>
        <charset val="134"/>
      </rPr>
      <t>实地摸排覆盖率</t>
    </r>
  </si>
  <si>
    <r>
      <rPr>
        <sz val="10"/>
        <rFont val="宋体"/>
        <charset val="134"/>
      </rPr>
      <t>摸排任务完成率</t>
    </r>
  </si>
  <si>
    <r>
      <rPr>
        <sz val="10"/>
        <rFont val="宋体"/>
        <charset val="134"/>
      </rPr>
      <t>上报系统及时率</t>
    </r>
  </si>
  <si>
    <r>
      <rPr>
        <sz val="10"/>
        <rFont val="Times New Roman"/>
        <charset val="134"/>
      </rPr>
      <t>3.</t>
    </r>
    <r>
      <rPr>
        <sz val="10"/>
        <rFont val="宋体"/>
        <charset val="134"/>
      </rPr>
      <t>自然资源动态巡查</t>
    </r>
  </si>
  <si>
    <r>
      <rPr>
        <sz val="10"/>
        <rFont val="宋体"/>
        <charset val="134"/>
      </rPr>
      <t>自然资源动态巡查次数</t>
    </r>
  </si>
  <si>
    <r>
      <rPr>
        <sz val="10"/>
        <rFont val="Times New Roman"/>
        <charset val="134"/>
      </rPr>
      <t>180</t>
    </r>
    <r>
      <rPr>
        <sz val="10"/>
        <rFont val="宋体"/>
        <charset val="134"/>
      </rPr>
      <t>次以上</t>
    </r>
  </si>
  <si>
    <r>
      <rPr>
        <sz val="10"/>
        <rFont val="Times New Roman"/>
        <charset val="134"/>
      </rPr>
      <t>175</t>
    </r>
    <r>
      <rPr>
        <sz val="10"/>
        <rFont val="宋体"/>
        <charset val="134"/>
      </rPr>
      <t>次</t>
    </r>
  </si>
  <si>
    <r>
      <rPr>
        <sz val="10"/>
        <rFont val="宋体"/>
        <charset val="134"/>
      </rPr>
      <t>对发现的违法行为制止率</t>
    </r>
  </si>
  <si>
    <r>
      <rPr>
        <sz val="10"/>
        <rFont val="宋体"/>
        <charset val="134"/>
      </rPr>
      <t>未发生未制止情况</t>
    </r>
  </si>
  <si>
    <r>
      <rPr>
        <b/>
        <sz val="10"/>
        <rFont val="宋体"/>
        <charset val="134"/>
      </rPr>
      <t>十、生态治理和地质灾害防治工作</t>
    </r>
  </si>
  <si>
    <r>
      <rPr>
        <sz val="10"/>
        <rFont val="宋体"/>
        <charset val="134"/>
      </rPr>
      <t>对关停矿山编制生态修复方案的数量</t>
    </r>
  </si>
  <si>
    <r>
      <rPr>
        <sz val="10"/>
        <rFont val="Times New Roman"/>
        <charset val="134"/>
      </rPr>
      <t>6</t>
    </r>
    <r>
      <rPr>
        <sz val="10"/>
        <rFont val="宋体"/>
        <charset val="134"/>
      </rPr>
      <t>家</t>
    </r>
  </si>
  <si>
    <r>
      <rPr>
        <sz val="10"/>
        <rFont val="宋体"/>
        <charset val="134"/>
      </rPr>
      <t>地质灾害应急演练</t>
    </r>
  </si>
  <si>
    <r>
      <rPr>
        <sz val="10"/>
        <rFont val="Times New Roman"/>
        <charset val="134"/>
      </rPr>
      <t>1</t>
    </r>
    <r>
      <rPr>
        <sz val="10"/>
        <rFont val="宋体"/>
        <charset val="134"/>
      </rPr>
      <t>次</t>
    </r>
  </si>
  <si>
    <r>
      <rPr>
        <b/>
        <sz val="10"/>
        <rFont val="宋体"/>
        <charset val="134"/>
      </rPr>
      <t>十一、综治维稳</t>
    </r>
  </si>
  <si>
    <r>
      <rPr>
        <sz val="10"/>
        <rFont val="宋体"/>
        <charset val="134"/>
      </rPr>
      <t>各类信访投诉办结率</t>
    </r>
  </si>
  <si>
    <r>
      <rPr>
        <sz val="10"/>
        <rFont val="宋体"/>
        <charset val="134"/>
      </rPr>
      <t>全年群众性上访事件</t>
    </r>
  </si>
  <si>
    <r>
      <rPr>
        <b/>
        <sz val="10"/>
        <rFont val="宋体"/>
        <charset val="134"/>
      </rPr>
      <t>十二、行政效能</t>
    </r>
  </si>
  <si>
    <r>
      <rPr>
        <sz val="10"/>
        <rFont val="宋体"/>
        <charset val="134"/>
      </rPr>
      <t>市政府绩效考评</t>
    </r>
  </si>
  <si>
    <r>
      <rPr>
        <sz val="10"/>
        <rFont val="宋体"/>
        <charset val="134"/>
      </rPr>
      <t>优秀单位</t>
    </r>
  </si>
  <si>
    <r>
      <rPr>
        <sz val="10"/>
        <rFont val="宋体"/>
        <charset val="134"/>
      </rPr>
      <t>全年无班子党风廉政方面的违纪问题</t>
    </r>
  </si>
  <si>
    <r>
      <rPr>
        <b/>
        <sz val="10"/>
        <rFont val="宋体"/>
        <charset val="134"/>
      </rPr>
      <t>十三、满意度</t>
    </r>
  </si>
  <si>
    <r>
      <rPr>
        <sz val="10"/>
        <rFont val="宋体"/>
        <charset val="134"/>
      </rPr>
      <t>辖区内居民满意度</t>
    </r>
  </si>
  <si>
    <r>
      <rPr>
        <sz val="10"/>
        <rFont val="Times New Roman"/>
        <charset val="134"/>
      </rPr>
      <t>90%</t>
    </r>
    <r>
      <rPr>
        <sz val="10"/>
        <rFont val="宋体"/>
        <charset val="134"/>
      </rPr>
      <t>以上</t>
    </r>
  </si>
  <si>
    <r>
      <rPr>
        <sz val="12"/>
        <rFont val="宋体"/>
        <charset val="134"/>
      </rPr>
      <t>附表</t>
    </r>
    <r>
      <rPr>
        <sz val="12"/>
        <rFont val="Times New Roman"/>
        <charset val="134"/>
      </rPr>
      <t>5</t>
    </r>
  </si>
  <si>
    <r>
      <rPr>
        <b/>
        <sz val="16"/>
        <rFont val="Times New Roman"/>
        <charset val="134"/>
      </rPr>
      <t>2020</t>
    </r>
    <r>
      <rPr>
        <b/>
        <sz val="16"/>
        <rFont val="宋体"/>
        <charset val="134"/>
      </rPr>
      <t>年常德市自然资源和规划局高新区分局项目支出汇总表</t>
    </r>
  </si>
  <si>
    <t>单位：万元</t>
  </si>
  <si>
    <t>序号</t>
  </si>
  <si>
    <t>项目名称</t>
  </si>
  <si>
    <t>年初预算</t>
  </si>
  <si>
    <t>上年结转</t>
  </si>
  <si>
    <t>本年预算收入</t>
  </si>
  <si>
    <t>可执行指标</t>
  </si>
  <si>
    <t>实际支出金额</t>
  </si>
  <si>
    <t>指标结转结余</t>
  </si>
  <si>
    <t>卫片执法检查</t>
  </si>
  <si>
    <t>执法检查</t>
  </si>
  <si>
    <t>院落维修</t>
  </si>
  <si>
    <t>项目土地利用总体规划</t>
  </si>
  <si>
    <t>测绘费</t>
  </si>
  <si>
    <t>土地报批编制论证报告</t>
  </si>
  <si>
    <t>储备计划编制</t>
  </si>
  <si>
    <t>耕地分等定级</t>
  </si>
  <si>
    <t>商居地块林块报批</t>
  </si>
  <si>
    <t>供地计划</t>
  </si>
  <si>
    <r>
      <rPr>
        <sz val="11"/>
        <rFont val="Times New Roman"/>
        <charset val="134"/>
      </rPr>
      <t>“</t>
    </r>
    <r>
      <rPr>
        <sz val="11"/>
        <rFont val="宋体"/>
        <charset val="134"/>
      </rPr>
      <t>三调</t>
    </r>
    <r>
      <rPr>
        <sz val="11"/>
        <rFont val="Times New Roman"/>
        <charset val="134"/>
      </rPr>
      <t>”</t>
    </r>
    <r>
      <rPr>
        <sz val="11"/>
        <rFont val="宋体"/>
        <charset val="134"/>
      </rPr>
      <t>经费</t>
    </r>
  </si>
  <si>
    <t>土地评估费用</t>
  </si>
  <si>
    <t>集约、节约用地评估报告</t>
  </si>
  <si>
    <t>不动产历史数据整合</t>
  </si>
  <si>
    <r>
      <rPr>
        <sz val="11"/>
        <rFont val="Times New Roman"/>
        <charset val="134"/>
      </rPr>
      <t>2019</t>
    </r>
    <r>
      <rPr>
        <sz val="11"/>
        <rFont val="宋体"/>
        <charset val="134"/>
      </rPr>
      <t>年高新区企业用地不动产登记数据融合补测工作（</t>
    </r>
    <r>
      <rPr>
        <sz val="11"/>
        <rFont val="Times New Roman"/>
        <charset val="134"/>
      </rPr>
      <t>109</t>
    </r>
    <r>
      <rPr>
        <sz val="11"/>
        <rFont val="宋体"/>
        <charset val="134"/>
      </rPr>
      <t>个企业）</t>
    </r>
  </si>
  <si>
    <t>网络维护费用（不动产登记平台）</t>
  </si>
  <si>
    <t>临聘人员经费</t>
  </si>
  <si>
    <t>征拆专项</t>
  </si>
  <si>
    <t>摄像头专项</t>
  </si>
  <si>
    <t>九块地摄像头安装费</t>
  </si>
  <si>
    <t>宅基地确权发证专项</t>
  </si>
  <si>
    <r>
      <rPr>
        <sz val="11"/>
        <rFont val="Times New Roman"/>
        <charset val="134"/>
      </rPr>
      <t>2019</t>
    </r>
    <r>
      <rPr>
        <sz val="11"/>
        <rFont val="宋体"/>
        <charset val="134"/>
      </rPr>
      <t>年</t>
    </r>
    <r>
      <rPr>
        <sz val="11"/>
        <rFont val="Times New Roman"/>
        <charset val="134"/>
      </rPr>
      <t>“</t>
    </r>
    <r>
      <rPr>
        <sz val="11"/>
        <rFont val="宋体"/>
        <charset val="134"/>
      </rPr>
      <t>空心房</t>
    </r>
    <r>
      <rPr>
        <sz val="11"/>
        <rFont val="Times New Roman"/>
        <charset val="134"/>
      </rPr>
      <t>”</t>
    </r>
    <r>
      <rPr>
        <sz val="11"/>
        <rFont val="宋体"/>
        <charset val="134"/>
      </rPr>
      <t>整治项目</t>
    </r>
  </si>
  <si>
    <t>增减挂钩项目实施工程专项（空心房整治）</t>
  </si>
  <si>
    <t>村庄规划专项</t>
  </si>
  <si>
    <t>风评专项（社会风险评估）</t>
  </si>
  <si>
    <t>地质灾害防治专项</t>
  </si>
  <si>
    <t>储备地块围墙修建专项</t>
  </si>
  <si>
    <r>
      <rPr>
        <sz val="11"/>
        <rFont val="Times New Roman"/>
        <charset val="134"/>
      </rPr>
      <t>19</t>
    </r>
    <r>
      <rPr>
        <sz val="11"/>
        <rFont val="宋体"/>
        <charset val="134"/>
      </rPr>
      <t>年度土地节约利用评价服务费本年专项</t>
    </r>
  </si>
  <si>
    <r>
      <rPr>
        <sz val="11"/>
        <rFont val="Times New Roman"/>
        <charset val="134"/>
      </rPr>
      <t>2019</t>
    </r>
    <r>
      <rPr>
        <sz val="11"/>
        <rFont val="宋体"/>
        <charset val="134"/>
      </rPr>
      <t>年国土测绘和放样费用包干专项</t>
    </r>
  </si>
  <si>
    <r>
      <rPr>
        <sz val="11"/>
        <rFont val="Times New Roman"/>
        <charset val="134"/>
      </rPr>
      <t>2019</t>
    </r>
    <r>
      <rPr>
        <sz val="11"/>
        <rFont val="宋体"/>
        <charset val="134"/>
      </rPr>
      <t>年违法占用耕地图斑整改复垦</t>
    </r>
  </si>
  <si>
    <r>
      <rPr>
        <sz val="11"/>
        <rFont val="宋体"/>
        <charset val="134"/>
      </rPr>
      <t>付广恒</t>
    </r>
    <r>
      <rPr>
        <sz val="11"/>
        <rFont val="Times New Roman"/>
        <charset val="134"/>
      </rPr>
      <t>19</t>
    </r>
    <r>
      <rPr>
        <sz val="11"/>
        <rFont val="宋体"/>
        <charset val="134"/>
      </rPr>
      <t>年度增减挂钩工程款</t>
    </r>
  </si>
  <si>
    <t>合计</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</si>
</sst>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0%"/>
    <numFmt numFmtId="178" formatCode="0.00_ "/>
  </numFmts>
  <fonts count="45">
    <font>
      <sz val="12"/>
      <name val="宋体"/>
      <charset val="134"/>
    </font>
    <font>
      <sz val="12"/>
      <name val="Times New Roman"/>
      <charset val="134"/>
    </font>
    <font>
      <sz val="11"/>
      <name val="Times New Roman"/>
      <charset val="134"/>
    </font>
    <font>
      <b/>
      <sz val="11"/>
      <name val="Times New Roman"/>
      <charset val="134"/>
    </font>
    <font>
      <sz val="10"/>
      <name val="Times New Roman"/>
      <charset val="134"/>
    </font>
    <font>
      <b/>
      <sz val="16"/>
      <name val="Times New Roman"/>
      <charset val="134"/>
    </font>
    <font>
      <b/>
      <sz val="14"/>
      <name val="Times New Roman"/>
      <charset val="134"/>
    </font>
    <font>
      <b/>
      <sz val="11"/>
      <name val="宋体"/>
      <charset val="134"/>
    </font>
    <font>
      <sz val="11"/>
      <name val="宋体"/>
      <charset val="134"/>
    </font>
    <font>
      <sz val="10"/>
      <name val="宋体"/>
      <charset val="134"/>
    </font>
    <font>
      <b/>
      <sz val="10"/>
      <name val="Times New Roman"/>
      <charset val="134"/>
    </font>
    <font>
      <sz val="12"/>
      <name val="宋体"/>
      <charset val="134"/>
      <scheme val="minor"/>
    </font>
    <font>
      <b/>
      <sz val="12"/>
      <name val="宋体"/>
      <charset val="134"/>
    </font>
    <font>
      <b/>
      <sz val="16"/>
      <name val="宋体"/>
      <charset val="134"/>
    </font>
    <font>
      <b/>
      <sz val="12"/>
      <name val="Times New Roman"/>
      <charset val="134"/>
    </font>
    <font>
      <sz val="12"/>
      <name val="仿宋"/>
      <charset val="134"/>
    </font>
    <font>
      <b/>
      <sz val="11"/>
      <name val="仿宋"/>
      <charset val="134"/>
    </font>
    <font>
      <b/>
      <sz val="8"/>
      <name val="仿宋"/>
      <charset val="134"/>
    </font>
    <font>
      <sz val="12"/>
      <name val="Times New Roman"/>
      <charset val="0"/>
    </font>
    <font>
      <b/>
      <sz val="12"/>
      <name val="仿宋"/>
      <charset val="134"/>
    </font>
    <font>
      <sz val="11"/>
      <name val="仿宋"/>
      <charset val="134"/>
    </font>
    <font>
      <sz val="10"/>
      <name val="仿宋"/>
      <charset val="134"/>
    </font>
    <font>
      <sz val="11"/>
      <color theme="0"/>
      <name val="宋体"/>
      <charset val="0"/>
      <scheme val="minor"/>
    </font>
    <font>
      <sz val="11"/>
      <color rgb="FF9C0006"/>
      <name val="宋体"/>
      <charset val="0"/>
      <scheme val="minor"/>
    </font>
    <font>
      <sz val="11"/>
      <color theme="1"/>
      <name val="宋体"/>
      <charset val="134"/>
      <scheme val="minor"/>
    </font>
    <font>
      <u/>
      <sz val="11"/>
      <color rgb="FF800080"/>
      <name val="宋体"/>
      <charset val="0"/>
      <scheme val="minor"/>
    </font>
    <font>
      <b/>
      <sz val="18"/>
      <color theme="3"/>
      <name val="宋体"/>
      <charset val="134"/>
      <scheme val="minor"/>
    </font>
    <font>
      <b/>
      <sz val="15"/>
      <color theme="3"/>
      <name val="宋体"/>
      <charset val="134"/>
      <scheme val="minor"/>
    </font>
    <font>
      <sz val="11"/>
      <color theme="1"/>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indexed="8"/>
      <name val="宋体"/>
      <charset val="134"/>
    </font>
    <font>
      <b/>
      <sz val="10"/>
      <name val="宋体"/>
      <charset val="134"/>
    </font>
    <font>
      <b/>
      <sz val="16"/>
      <name val="仿宋"/>
      <charset val="134"/>
    </font>
  </fonts>
  <fills count="34">
    <fill>
      <patternFill patternType="none"/>
    </fill>
    <fill>
      <patternFill patternType="gray125"/>
    </fill>
    <fill>
      <patternFill patternType="solid">
        <fgColor rgb="FF92D050"/>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10" borderId="1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8" fillId="9" borderId="0" applyNumberFormat="0" applyBorder="0" applyAlignment="0" applyProtection="0">
      <alignment vertical="center"/>
    </xf>
    <xf numFmtId="0" fontId="23" fillId="4" borderId="0" applyNumberFormat="0" applyBorder="0" applyAlignment="0" applyProtection="0">
      <alignment vertical="center"/>
    </xf>
    <xf numFmtId="43" fontId="24" fillId="0" borderId="0" applyFont="0" applyFill="0" applyBorder="0" applyAlignment="0" applyProtection="0">
      <alignment vertical="center"/>
    </xf>
    <xf numFmtId="0" fontId="22" fillId="12"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xf numFmtId="0" fontId="25" fillId="0" borderId="0" applyNumberFormat="0" applyFill="0" applyBorder="0" applyAlignment="0" applyProtection="0">
      <alignment vertical="center"/>
    </xf>
    <xf numFmtId="0" fontId="24" fillId="6" borderId="8" applyNumberFormat="0" applyFont="0" applyAlignment="0" applyProtection="0">
      <alignment vertical="center"/>
    </xf>
    <xf numFmtId="0" fontId="22" fillId="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27" fillId="0" borderId="9" applyNumberFormat="0" applyFill="0" applyAlignment="0" applyProtection="0">
      <alignment vertical="center"/>
    </xf>
    <xf numFmtId="9" fontId="0" fillId="0" borderId="0" applyFont="0" applyFill="0" applyBorder="0" applyAlignment="0" applyProtection="0">
      <alignment vertical="center"/>
    </xf>
    <xf numFmtId="0" fontId="36" fillId="0" borderId="9" applyNumberFormat="0" applyFill="0" applyAlignment="0" applyProtection="0">
      <alignment vertical="center"/>
    </xf>
    <xf numFmtId="0" fontId="22" fillId="18" borderId="0" applyNumberFormat="0" applyBorder="0" applyAlignment="0" applyProtection="0">
      <alignment vertical="center"/>
    </xf>
    <xf numFmtId="0" fontId="33" fillId="0" borderId="13" applyNumberFormat="0" applyFill="0" applyAlignment="0" applyProtection="0">
      <alignment vertical="center"/>
    </xf>
    <xf numFmtId="0" fontId="22" fillId="5" borderId="0" applyNumberFormat="0" applyBorder="0" applyAlignment="0" applyProtection="0">
      <alignment vertical="center"/>
    </xf>
    <xf numFmtId="0" fontId="35" fillId="15" borderId="12" applyNumberFormat="0" applyAlignment="0" applyProtection="0">
      <alignment vertical="center"/>
    </xf>
    <xf numFmtId="0" fontId="39" fillId="15" borderId="10" applyNumberFormat="0" applyAlignment="0" applyProtection="0">
      <alignment vertical="center"/>
    </xf>
    <xf numFmtId="0" fontId="40" fillId="22" borderId="15" applyNumberFormat="0" applyAlignment="0" applyProtection="0">
      <alignment vertical="center"/>
    </xf>
    <xf numFmtId="0" fontId="28" fillId="11" borderId="0" applyNumberFormat="0" applyBorder="0" applyAlignment="0" applyProtection="0">
      <alignment vertical="center"/>
    </xf>
    <xf numFmtId="0" fontId="22" fillId="7" borderId="0" applyNumberFormat="0" applyBorder="0" applyAlignment="0" applyProtection="0">
      <alignment vertical="center"/>
    </xf>
    <xf numFmtId="0" fontId="32" fillId="0" borderId="11" applyNumberFormat="0" applyFill="0" applyAlignment="0" applyProtection="0">
      <alignment vertical="center"/>
    </xf>
    <xf numFmtId="0" fontId="37" fillId="0" borderId="14" applyNumberFormat="0" applyFill="0" applyAlignment="0" applyProtection="0">
      <alignment vertical="center"/>
    </xf>
    <xf numFmtId="0" fontId="41" fillId="24" borderId="0" applyNumberFormat="0" applyBorder="0" applyAlignment="0" applyProtection="0">
      <alignment vertical="center"/>
    </xf>
    <xf numFmtId="0" fontId="38" fillId="19" borderId="0" applyNumberFormat="0" applyBorder="0" applyAlignment="0" applyProtection="0">
      <alignment vertical="center"/>
    </xf>
    <xf numFmtId="0" fontId="28" fillId="13" borderId="0" applyNumberFormat="0" applyBorder="0" applyAlignment="0" applyProtection="0">
      <alignment vertical="center"/>
    </xf>
    <xf numFmtId="0" fontId="22" fillId="17"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23" borderId="0" applyNumberFormat="0" applyBorder="0" applyAlignment="0" applyProtection="0">
      <alignment vertical="center"/>
    </xf>
    <xf numFmtId="0" fontId="28" fillId="14" borderId="0" applyNumberFormat="0" applyBorder="0" applyAlignment="0" applyProtection="0">
      <alignment vertical="center"/>
    </xf>
    <xf numFmtId="0" fontId="22" fillId="20" borderId="0" applyNumberFormat="0" applyBorder="0" applyAlignment="0" applyProtection="0">
      <alignment vertical="center"/>
    </xf>
    <xf numFmtId="0" fontId="22" fillId="27"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2" fillId="25" borderId="0" applyNumberFormat="0" applyBorder="0" applyAlignment="0" applyProtection="0">
      <alignment vertical="center"/>
    </xf>
    <xf numFmtId="0" fontId="28" fillId="31" borderId="0" applyNumberFormat="0" applyBorder="0" applyAlignment="0" applyProtection="0">
      <alignment vertical="center"/>
    </xf>
    <xf numFmtId="0" fontId="22" fillId="33" borderId="0" applyNumberFormat="0" applyBorder="0" applyAlignment="0" applyProtection="0">
      <alignment vertical="center"/>
    </xf>
    <xf numFmtId="0" fontId="22" fillId="29" borderId="0" applyNumberFormat="0" applyBorder="0" applyAlignment="0" applyProtection="0">
      <alignment vertical="center"/>
    </xf>
    <xf numFmtId="0" fontId="28" fillId="32"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xf numFmtId="0" fontId="42" fillId="0" borderId="0">
      <alignment vertical="center"/>
    </xf>
    <xf numFmtId="0" fontId="0" fillId="0" borderId="0"/>
  </cellStyleXfs>
  <cellXfs count="216">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4" fontId="2" fillId="0" borderId="1" xfId="0" applyNumberFormat="1" applyFont="1" applyFill="1" applyBorder="1" applyAlignment="1">
      <alignment horizontal="right" vertical="center" shrinkToFit="1"/>
    </xf>
    <xf numFmtId="4" fontId="2"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2" fillId="0" borderId="0" xfId="0" applyFont="1" applyFill="1" applyAlignment="1"/>
    <xf numFmtId="0" fontId="2" fillId="0" borderId="0" xfId="0" applyFont="1" applyFill="1" applyAlignment="1">
      <alignment horizontal="center"/>
    </xf>
    <xf numFmtId="0" fontId="4" fillId="0" borderId="0" xfId="0" applyFont="1" applyFill="1" applyAlignment="1"/>
    <xf numFmtId="0" fontId="4" fillId="0" borderId="0" xfId="0" applyFont="1" applyFill="1" applyAlignment="1">
      <alignment horizontal="center"/>
    </xf>
    <xf numFmtId="0" fontId="2" fillId="0" borderId="0" xfId="0" applyFont="1" applyFill="1" applyAlignment="1">
      <alignment wrapText="1"/>
    </xf>
    <xf numFmtId="0" fontId="2" fillId="0" borderId="0" xfId="0" applyFont="1" applyFill="1" applyAlignment="1">
      <alignment horizontal="center" wrapText="1"/>
    </xf>
    <xf numFmtId="10" fontId="2" fillId="0" borderId="0" xfId="11" applyNumberFormat="1" applyFont="1" applyFill="1" applyAlignment="1">
      <alignment horizontal="center"/>
    </xf>
    <xf numFmtId="0" fontId="9"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0" fontId="4" fillId="0" borderId="0" xfId="11" applyNumberFormat="1"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0" fontId="7" fillId="0" borderId="1" xfId="11"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10" fontId="4" fillId="0" borderId="1" xfId="11" applyNumberFormat="1" applyFont="1" applyFill="1" applyBorder="1" applyAlignment="1">
      <alignment horizontal="center" vertical="center"/>
    </xf>
    <xf numFmtId="0" fontId="4" fillId="0" borderId="1" xfId="0" applyFont="1" applyFill="1" applyBorder="1" applyAlignment="1">
      <alignment horizontal="center" vertical="center" wrapText="1"/>
    </xf>
    <xf numFmtId="10" fontId="4" fillId="0" borderId="1" xfId="11" applyNumberFormat="1" applyFont="1" applyFill="1" applyBorder="1" applyAlignment="1">
      <alignment horizontal="center" vertical="center" wrapText="1"/>
    </xf>
    <xf numFmtId="0" fontId="10" fillId="0" borderId="1" xfId="0" applyFont="1" applyFill="1" applyBorder="1" applyAlignment="1">
      <alignment horizontal="justify" wrapText="1"/>
    </xf>
    <xf numFmtId="9" fontId="4" fillId="0" borderId="1" xfId="11" applyFont="1" applyFill="1" applyBorder="1" applyAlignment="1">
      <alignment horizontal="center" vertical="center"/>
    </xf>
    <xf numFmtId="0" fontId="4" fillId="0" borderId="1" xfId="0" applyFont="1" applyFill="1" applyBorder="1" applyAlignment="1">
      <alignment horizontal="justify" wrapText="1"/>
    </xf>
    <xf numFmtId="9" fontId="4" fillId="0" borderId="1" xfId="11" applyNumberFormat="1"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0" fontId="4" fillId="0" borderId="1" xfId="0" applyNumberFormat="1"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10" fontId="1" fillId="0" borderId="0" xfId="11" applyNumberFormat="1" applyFont="1" applyFill="1" applyBorder="1" applyAlignment="1">
      <alignment horizontal="center" vertical="center"/>
    </xf>
    <xf numFmtId="0" fontId="0"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xf numFmtId="0" fontId="10" fillId="0" borderId="0" xfId="0" applyFont="1" applyFill="1" applyBorder="1" applyAlignment="1">
      <alignment vertical="center"/>
    </xf>
    <xf numFmtId="0" fontId="11" fillId="0" borderId="0" xfId="0" applyFont="1" applyFill="1" applyAlignment="1"/>
    <xf numFmtId="0" fontId="11" fillId="0" borderId="0" xfId="0" applyFont="1" applyFill="1" applyAlignment="1">
      <alignment horizontal="center"/>
    </xf>
    <xf numFmtId="0" fontId="12" fillId="0" borderId="0" xfId="0" applyFont="1" applyFill="1" applyBorder="1" applyAlignment="1">
      <alignment vertical="center"/>
    </xf>
    <xf numFmtId="0" fontId="0"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4" fillId="0" borderId="1" xfId="0" applyFont="1" applyFill="1" applyBorder="1" applyAlignment="1">
      <alignment vertical="center"/>
    </xf>
    <xf numFmtId="0" fontId="9" fillId="0" borderId="1" xfId="0" applyFont="1" applyFill="1" applyBorder="1" applyAlignment="1">
      <alignment horizontal="center" vertical="center" wrapText="1"/>
    </xf>
    <xf numFmtId="0" fontId="4" fillId="0" borderId="1" xfId="0" applyFont="1" applyFill="1" applyBorder="1" applyAlignment="1"/>
    <xf numFmtId="0" fontId="0"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177" fontId="4" fillId="0" borderId="1" xfId="11" applyNumberFormat="1" applyFont="1" applyFill="1" applyBorder="1" applyAlignment="1">
      <alignment horizontal="left" vertical="center" wrapText="1"/>
    </xf>
    <xf numFmtId="10" fontId="4" fillId="0" borderId="1" xfId="11" applyNumberFormat="1" applyFont="1" applyFill="1" applyBorder="1" applyAlignment="1">
      <alignment horizontal="left" vertical="center" wrapText="1"/>
    </xf>
    <xf numFmtId="0" fontId="4" fillId="0" borderId="0" xfId="11" applyNumberFormat="1" applyFont="1" applyFill="1" applyBorder="1" applyAlignment="1" applyProtection="1">
      <alignment vertical="center"/>
    </xf>
    <xf numFmtId="10" fontId="4" fillId="0" borderId="0" xfId="11" applyNumberFormat="1" applyFont="1" applyFill="1" applyBorder="1" applyAlignment="1">
      <alignment vertical="center"/>
    </xf>
    <xf numFmtId="0" fontId="10" fillId="0" borderId="1" xfId="0" applyFont="1" applyFill="1" applyBorder="1" applyAlignment="1">
      <alignment horizontal="justify" vertical="center"/>
    </xf>
    <xf numFmtId="178" fontId="10" fillId="0" borderId="1"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1" fillId="0" borderId="0" xfId="0" applyFont="1" applyFill="1"/>
    <xf numFmtId="0" fontId="14" fillId="0" borderId="0" xfId="0" applyFont="1" applyFill="1"/>
    <xf numFmtId="0" fontId="1" fillId="0" borderId="0" xfId="0" applyFont="1" applyFill="1" applyAlignment="1">
      <alignment horizontal="center"/>
    </xf>
    <xf numFmtId="43" fontId="1" fillId="0" borderId="0" xfId="0" applyNumberFormat="1" applyFont="1" applyFill="1" applyAlignment="1">
      <alignment horizontal="center"/>
    </xf>
    <xf numFmtId="4" fontId="1" fillId="0" borderId="0" xfId="0" applyNumberFormat="1" applyFont="1" applyFill="1" applyAlignment="1">
      <alignment horizontal="center"/>
    </xf>
    <xf numFmtId="4" fontId="1" fillId="0" borderId="0" xfId="0" applyNumberFormat="1" applyFont="1" applyFill="1" applyAlignment="1">
      <alignment horizontal="center" wrapText="1"/>
    </xf>
    <xf numFmtId="4" fontId="1" fillId="0" borderId="0" xfId="0" applyNumberFormat="1" applyFont="1" applyFill="1" applyAlignment="1">
      <alignment wrapText="1"/>
    </xf>
    <xf numFmtId="4" fontId="1" fillId="0" borderId="0" xfId="0" applyNumberFormat="1" applyFont="1" applyFill="1" applyBorder="1" applyAlignment="1">
      <alignment horizontal="center"/>
    </xf>
    <xf numFmtId="0" fontId="15" fillId="0" borderId="0" xfId="51" applyFont="1" applyFill="1" applyAlignment="1">
      <alignment vertical="center"/>
    </xf>
    <xf numFmtId="0" fontId="2" fillId="0" borderId="0" xfId="52" applyFont="1" applyFill="1" applyAlignment="1">
      <alignment vertical="center" wrapText="1"/>
    </xf>
    <xf numFmtId="0" fontId="2" fillId="0" borderId="0" xfId="52" applyFont="1" applyFill="1" applyAlignment="1">
      <alignment horizontal="center" vertical="center" wrapText="1"/>
    </xf>
    <xf numFmtId="0" fontId="2" fillId="0" borderId="0" xfId="52" applyFont="1" applyFill="1" applyAlignment="1">
      <alignment horizontal="center" vertical="center"/>
    </xf>
    <xf numFmtId="43" fontId="2" fillId="0" borderId="0" xfId="52" applyNumberFormat="1" applyFont="1" applyFill="1" applyAlignment="1">
      <alignment horizontal="center" vertical="center"/>
    </xf>
    <xf numFmtId="4" fontId="2" fillId="0" borderId="0" xfId="52" applyNumberFormat="1" applyFont="1" applyFill="1" applyAlignment="1">
      <alignment horizontal="center" vertical="center"/>
    </xf>
    <xf numFmtId="4" fontId="2" fillId="0" borderId="0" xfId="52" applyNumberFormat="1" applyFont="1" applyFill="1" applyAlignment="1">
      <alignment horizontal="center" vertical="center" wrapText="1"/>
    </xf>
    <xf numFmtId="0" fontId="5" fillId="0" borderId="0" xfId="52" applyFont="1" applyFill="1" applyAlignment="1">
      <alignment horizontal="center" vertical="center"/>
    </xf>
    <xf numFmtId="43" fontId="5" fillId="0" borderId="0" xfId="52" applyNumberFormat="1" applyFont="1" applyFill="1" applyAlignment="1">
      <alignment horizontal="center" vertical="center"/>
    </xf>
    <xf numFmtId="4" fontId="5" fillId="0" borderId="0" xfId="52" applyNumberFormat="1" applyFont="1" applyFill="1" applyAlignment="1">
      <alignment horizontal="center" vertical="center"/>
    </xf>
    <xf numFmtId="4" fontId="5" fillId="0" borderId="0" xfId="52" applyNumberFormat="1" applyFont="1" applyFill="1" applyAlignment="1">
      <alignment horizontal="center" vertical="center" wrapText="1"/>
    </xf>
    <xf numFmtId="0" fontId="3" fillId="0" borderId="1" xfId="52" applyFont="1" applyFill="1" applyBorder="1" applyAlignment="1">
      <alignment horizontal="center" vertical="center" wrapText="1"/>
    </xf>
    <xf numFmtId="43" fontId="3" fillId="0" borderId="1" xfId="52" applyNumberFormat="1" applyFont="1" applyFill="1" applyBorder="1" applyAlignment="1">
      <alignment horizontal="center" vertical="center" wrapText="1"/>
    </xf>
    <xf numFmtId="4" fontId="3" fillId="0" borderId="1" xfId="52" applyNumberFormat="1" applyFont="1" applyFill="1" applyBorder="1" applyAlignment="1">
      <alignment horizontal="center" vertical="center"/>
    </xf>
    <xf numFmtId="178" fontId="3" fillId="0" borderId="1" xfId="52"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4" fontId="2" fillId="0" borderId="1" xfId="52" applyNumberFormat="1" applyFont="1" applyFill="1" applyBorder="1" applyAlignment="1">
      <alignment horizontal="center" vertical="center"/>
    </xf>
    <xf numFmtId="178" fontId="2" fillId="0" borderId="1" xfId="52" applyNumberFormat="1" applyFont="1" applyFill="1" applyBorder="1" applyAlignment="1">
      <alignment horizontal="center" vertical="center"/>
    </xf>
    <xf numFmtId="43" fontId="2" fillId="0" borderId="1" xfId="52" applyNumberFormat="1" applyFont="1" applyFill="1" applyBorder="1" applyAlignment="1">
      <alignment horizontal="center" vertical="center"/>
    </xf>
    <xf numFmtId="4" fontId="2" fillId="0" borderId="1" xfId="52" applyNumberFormat="1" applyFont="1" applyFill="1" applyBorder="1" applyAlignment="1">
      <alignment horizontal="left" vertical="center" wrapText="1"/>
    </xf>
    <xf numFmtId="178" fontId="3" fillId="0" borderId="1" xfId="52" applyNumberFormat="1" applyFont="1" applyFill="1" applyBorder="1" applyAlignment="1">
      <alignment horizontal="center" vertical="center"/>
    </xf>
    <xf numFmtId="43" fontId="3" fillId="0" borderId="1" xfId="52" applyNumberFormat="1" applyFont="1" applyFill="1" applyBorder="1" applyAlignment="1">
      <alignment horizontal="center" vertical="center"/>
    </xf>
    <xf numFmtId="0" fontId="16" fillId="0" borderId="2" xfId="52" applyFont="1" applyFill="1" applyBorder="1" applyAlignment="1">
      <alignment horizontal="center" vertical="center" wrapText="1"/>
    </xf>
    <xf numFmtId="0" fontId="2" fillId="0" borderId="2" xfId="52" applyFont="1" applyFill="1" applyBorder="1" applyAlignment="1">
      <alignment horizontal="center" vertical="center" wrapText="1"/>
    </xf>
    <xf numFmtId="9" fontId="2" fillId="0" borderId="1" xfId="11" applyFont="1" applyFill="1" applyBorder="1" applyAlignment="1" applyProtection="1">
      <alignment horizontal="center" vertical="center"/>
    </xf>
    <xf numFmtId="0" fontId="3" fillId="0" borderId="3" xfId="52" applyFont="1" applyFill="1" applyBorder="1" applyAlignment="1">
      <alignment horizontal="center" vertical="center" wrapText="1"/>
    </xf>
    <xf numFmtId="0" fontId="2" fillId="0" borderId="3" xfId="52" applyFont="1" applyFill="1" applyBorder="1" applyAlignment="1">
      <alignment horizontal="center" vertical="center" wrapText="1"/>
    </xf>
    <xf numFmtId="4" fontId="2" fillId="0" borderId="1" xfId="52" applyNumberFormat="1" applyFont="1" applyFill="1" applyBorder="1" applyAlignment="1">
      <alignment horizontal="center" vertical="center" wrapText="1"/>
    </xf>
    <xf numFmtId="4" fontId="2" fillId="0" borderId="1" xfId="52" applyNumberFormat="1" applyFont="1" applyFill="1" applyBorder="1" applyAlignment="1">
      <alignment horizontal="left" vertical="center"/>
    </xf>
    <xf numFmtId="0" fontId="3" fillId="0" borderId="4" xfId="52"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52"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4" fillId="0" borderId="1" xfId="52" applyFont="1" applyFill="1" applyBorder="1" applyAlignment="1">
      <alignment horizontal="center" vertical="center"/>
    </xf>
    <xf numFmtId="4" fontId="3" fillId="0" borderId="1" xfId="52" applyNumberFormat="1" applyFont="1" applyFill="1" applyBorder="1" applyAlignment="1">
      <alignment horizontal="center" vertical="center" wrapText="1"/>
    </xf>
    <xf numFmtId="4" fontId="17" fillId="0" borderId="1" xfId="52" applyNumberFormat="1" applyFont="1" applyFill="1" applyBorder="1" applyAlignment="1">
      <alignment horizontal="center" vertical="center" wrapText="1"/>
    </xf>
    <xf numFmtId="0" fontId="14" fillId="0" borderId="1" xfId="0" applyFont="1" applyFill="1" applyBorder="1" applyAlignment="1">
      <alignment horizontal="center"/>
    </xf>
    <xf numFmtId="0" fontId="14" fillId="0" borderId="1" xfId="0" applyFont="1" applyFill="1" applyBorder="1"/>
    <xf numFmtId="4" fontId="14" fillId="0" borderId="1" xfId="0" applyNumberFormat="1" applyFont="1" applyFill="1" applyBorder="1" applyAlignment="1">
      <alignment horizontal="center"/>
    </xf>
    <xf numFmtId="43" fontId="14" fillId="0" borderId="1" xfId="0" applyNumberFormat="1" applyFont="1" applyFill="1" applyBorder="1" applyAlignment="1">
      <alignment horizontal="center"/>
    </xf>
    <xf numFmtId="4" fontId="2" fillId="0" borderId="0" xfId="52" applyNumberFormat="1" applyFont="1" applyFill="1" applyAlignment="1">
      <alignment horizontal="left" vertical="center" wrapText="1"/>
    </xf>
    <xf numFmtId="4" fontId="2" fillId="0" borderId="0" xfId="52" applyNumberFormat="1" applyFont="1" applyFill="1" applyBorder="1" applyAlignment="1">
      <alignment horizontal="center" vertical="center"/>
    </xf>
    <xf numFmtId="0" fontId="1" fillId="0" borderId="0" xfId="53" applyFont="1" applyFill="1"/>
    <xf numFmtId="4" fontId="5" fillId="0" borderId="0" xfId="52" applyNumberFormat="1" applyFont="1" applyFill="1" applyBorder="1" applyAlignment="1">
      <alignment horizontal="center" vertical="center"/>
    </xf>
    <xf numFmtId="0" fontId="0" fillId="0" borderId="0" xfId="52" applyFont="1" applyFill="1" applyAlignment="1">
      <alignment horizontal="center" vertical="center"/>
    </xf>
    <xf numFmtId="0" fontId="1" fillId="0" borderId="0" xfId="52" applyFont="1" applyFill="1" applyAlignment="1">
      <alignment horizontal="center" vertical="center"/>
    </xf>
    <xf numFmtId="4" fontId="3" fillId="0" borderId="0" xfId="52" applyNumberFormat="1" applyFont="1" applyFill="1" applyBorder="1" applyAlignment="1">
      <alignment horizontal="center" vertical="center"/>
    </xf>
    <xf numFmtId="4" fontId="3" fillId="0" borderId="5" xfId="52" applyNumberFormat="1" applyFont="1" applyFill="1" applyBorder="1" applyAlignment="1">
      <alignment horizontal="center" vertical="center"/>
    </xf>
    <xf numFmtId="4" fontId="3" fillId="0" borderId="6" xfId="52" applyNumberFormat="1" applyFont="1" applyFill="1" applyBorder="1" applyAlignment="1">
      <alignment horizontal="center" vertical="center"/>
    </xf>
    <xf numFmtId="4" fontId="3" fillId="2" borderId="1" xfId="52" applyNumberFormat="1" applyFont="1" applyFill="1" applyBorder="1" applyAlignment="1">
      <alignment horizontal="center" vertical="center"/>
    </xf>
    <xf numFmtId="4" fontId="1" fillId="0" borderId="1" xfId="0" applyNumberFormat="1" applyFont="1" applyFill="1" applyBorder="1" applyAlignment="1">
      <alignment horizontal="center"/>
    </xf>
    <xf numFmtId="4" fontId="3" fillId="0" borderId="0" xfId="52" applyNumberFormat="1" applyFont="1" applyFill="1" applyBorder="1" applyAlignment="1">
      <alignment horizontal="center" vertical="center" wrapText="1"/>
    </xf>
    <xf numFmtId="4" fontId="14" fillId="0" borderId="1" xfId="0" applyNumberFormat="1" applyFont="1" applyFill="1" applyBorder="1" applyAlignment="1">
      <alignment wrapText="1"/>
    </xf>
    <xf numFmtId="4" fontId="14" fillId="0" borderId="0" xfId="0" applyNumberFormat="1" applyFont="1" applyFill="1" applyBorder="1" applyAlignment="1">
      <alignment horizontal="center"/>
    </xf>
    <xf numFmtId="4" fontId="14" fillId="0" borderId="0" xfId="0" applyNumberFormat="1" applyFont="1" applyFill="1" applyAlignment="1">
      <alignment horizontal="center"/>
    </xf>
    <xf numFmtId="0" fontId="1" fillId="0" borderId="1" xfId="0" applyFont="1" applyFill="1" applyBorder="1" applyAlignment="1">
      <alignment horizontal="center" wrapText="1"/>
    </xf>
    <xf numFmtId="4" fontId="3" fillId="2" borderId="1" xfId="52" applyNumberFormat="1" applyFont="1" applyFill="1" applyBorder="1" applyAlignment="1">
      <alignment vertical="center"/>
    </xf>
    <xf numFmtId="0" fontId="1" fillId="0" borderId="1" xfId="0" applyFont="1" applyFill="1" applyBorder="1"/>
    <xf numFmtId="4" fontId="18" fillId="0" borderId="0" xfId="0" applyNumberFormat="1" applyFont="1" applyFill="1" applyBorder="1" applyAlignment="1">
      <alignment horizontal="center"/>
    </xf>
    <xf numFmtId="4" fontId="1" fillId="0" borderId="0" xfId="0" applyNumberFormat="1" applyFont="1" applyFill="1" applyBorder="1" applyAlignment="1">
      <alignment wrapText="1"/>
    </xf>
    <xf numFmtId="4" fontId="18" fillId="0" borderId="1" xfId="0" applyNumberFormat="1" applyFont="1" applyFill="1" applyBorder="1" applyAlignment="1">
      <alignment horizontal="center"/>
    </xf>
    <xf numFmtId="4" fontId="1" fillId="0" borderId="1" xfId="0" applyNumberFormat="1" applyFont="1" applyFill="1" applyBorder="1" applyAlignment="1">
      <alignment wrapText="1"/>
    </xf>
    <xf numFmtId="0" fontId="8" fillId="0" borderId="0" xfId="0" applyFont="1"/>
    <xf numFmtId="0" fontId="1" fillId="0" borderId="0" xfId="51" applyFont="1">
      <alignment vertical="center"/>
    </xf>
    <xf numFmtId="0" fontId="0" fillId="0" borderId="0" xfId="0" applyFont="1"/>
    <xf numFmtId="0" fontId="1" fillId="0" borderId="0" xfId="51" applyFont="1" applyFill="1">
      <alignment vertical="center"/>
    </xf>
    <xf numFmtId="0" fontId="1" fillId="0" borderId="0" xfId="51" applyFont="1" applyAlignment="1">
      <alignment horizontal="center" vertical="center"/>
    </xf>
    <xf numFmtId="176" fontId="1" fillId="0" borderId="0" xfId="51" applyNumberFormat="1" applyFont="1">
      <alignment vertical="center"/>
    </xf>
    <xf numFmtId="0" fontId="1" fillId="0" borderId="0" xfId="0" applyFont="1"/>
    <xf numFmtId="0" fontId="19" fillId="0" borderId="0" xfId="51" applyFont="1" applyAlignment="1">
      <alignment vertical="center"/>
    </xf>
    <xf numFmtId="0" fontId="1" fillId="0" borderId="0" xfId="51" applyFont="1" applyBorder="1" applyAlignment="1">
      <alignment horizontal="center" vertical="center" wrapText="1"/>
    </xf>
    <xf numFmtId="0" fontId="13" fillId="0" borderId="0" xfId="51" applyFont="1" applyAlignment="1">
      <alignment horizontal="center" vertical="center" wrapText="1"/>
    </xf>
    <xf numFmtId="0" fontId="13" fillId="0" borderId="0" xfId="51" applyFont="1" applyAlignment="1">
      <alignment vertical="center" wrapText="1"/>
    </xf>
    <xf numFmtId="0" fontId="8" fillId="0" borderId="7" xfId="51" applyFont="1" applyBorder="1" applyAlignment="1">
      <alignment horizontal="left" vertical="center" wrapText="1"/>
    </xf>
    <xf numFmtId="0" fontId="2" fillId="0" borderId="7" xfId="51" applyFont="1" applyBorder="1" applyAlignment="1">
      <alignment horizontal="left" vertical="center" wrapText="1"/>
    </xf>
    <xf numFmtId="0" fontId="2" fillId="0" borderId="0" xfId="51" applyFont="1" applyBorder="1" applyAlignment="1">
      <alignment horizontal="center" vertical="center" wrapText="1"/>
    </xf>
    <xf numFmtId="0" fontId="8" fillId="0" borderId="0" xfId="51" applyFont="1" applyAlignment="1">
      <alignment horizontal="center" vertical="center" wrapText="1"/>
    </xf>
    <xf numFmtId="0" fontId="8" fillId="0" borderId="0" xfId="51" applyFont="1" applyAlignment="1">
      <alignment vertical="center" wrapText="1"/>
    </xf>
    <xf numFmtId="0" fontId="8" fillId="0" borderId="0" xfId="51" applyFont="1" applyBorder="1" applyAlignment="1">
      <alignment vertical="center" wrapText="1"/>
    </xf>
    <xf numFmtId="0" fontId="20" fillId="0" borderId="1" xfId="51" applyFont="1" applyBorder="1" applyAlignment="1">
      <alignment horizontal="center" vertical="center" wrapText="1"/>
    </xf>
    <xf numFmtId="0" fontId="2" fillId="0" borderId="1" xfId="51" applyFont="1" applyBorder="1" applyAlignment="1">
      <alignment horizontal="center" vertical="center" wrapText="1"/>
    </xf>
    <xf numFmtId="0" fontId="8" fillId="0" borderId="1" xfId="51" applyFont="1" applyBorder="1" applyAlignment="1">
      <alignment horizontal="center" vertical="center" wrapText="1"/>
    </xf>
    <xf numFmtId="0" fontId="1" fillId="0" borderId="0" xfId="51" applyFont="1" applyBorder="1">
      <alignment vertical="center"/>
    </xf>
    <xf numFmtId="0" fontId="20" fillId="0" borderId="1" xfId="51" applyFont="1" applyBorder="1" applyAlignment="1">
      <alignment horizontal="left" vertical="center" wrapText="1"/>
    </xf>
    <xf numFmtId="0" fontId="2" fillId="0" borderId="1" xfId="51" applyFont="1" applyFill="1" applyBorder="1" applyAlignment="1">
      <alignment horizontal="center" vertical="center" wrapText="1"/>
    </xf>
    <xf numFmtId="9" fontId="2" fillId="0" borderId="1" xfId="51" applyNumberFormat="1" applyFont="1" applyBorder="1" applyAlignment="1">
      <alignment horizontal="center" vertical="center" wrapText="1"/>
    </xf>
    <xf numFmtId="178" fontId="2" fillId="0" borderId="1" xfId="51" applyNumberFormat="1" applyFont="1" applyFill="1" applyBorder="1" applyAlignment="1">
      <alignment horizontal="center" vertical="center" wrapText="1"/>
    </xf>
    <xf numFmtId="178" fontId="2" fillId="0" borderId="1" xfId="51" applyNumberFormat="1" applyFont="1" applyBorder="1" applyAlignment="1">
      <alignment horizontal="center" vertical="center" wrapText="1"/>
    </xf>
    <xf numFmtId="178" fontId="2" fillId="0" borderId="1" xfId="19" applyNumberFormat="1" applyFont="1" applyFill="1" applyBorder="1" applyAlignment="1">
      <alignment horizontal="center" vertical="center" wrapText="1"/>
    </xf>
    <xf numFmtId="178" fontId="2" fillId="0" borderId="1" xfId="19" applyNumberFormat="1" applyFont="1" applyFill="1" applyBorder="1" applyAlignment="1" applyProtection="1">
      <alignment horizontal="center" vertical="center" wrapText="1"/>
    </xf>
    <xf numFmtId="0" fontId="2" fillId="0" borderId="1" xfId="51" applyFont="1" applyBorder="1" applyAlignment="1">
      <alignment horizontal="left" vertical="center" wrapText="1"/>
    </xf>
    <xf numFmtId="0" fontId="20" fillId="0" borderId="1" xfId="51" applyFont="1" applyFill="1" applyBorder="1" applyAlignment="1">
      <alignment horizontal="left" vertical="center" wrapText="1"/>
    </xf>
    <xf numFmtId="0" fontId="2" fillId="0" borderId="1" xfId="0" applyFont="1" applyFill="1" applyBorder="1" applyAlignment="1">
      <alignment horizontal="left" vertical="center" wrapText="1"/>
    </xf>
    <xf numFmtId="178" fontId="20" fillId="0" borderId="1" xfId="51" applyNumberFormat="1" applyFont="1" applyFill="1" applyBorder="1" applyAlignment="1">
      <alignment horizontal="center" vertical="center" wrapText="1"/>
    </xf>
    <xf numFmtId="178" fontId="2" fillId="0" borderId="5" xfId="51" applyNumberFormat="1" applyFont="1" applyFill="1" applyBorder="1" applyAlignment="1">
      <alignment horizontal="center" vertical="center" wrapText="1"/>
    </xf>
    <xf numFmtId="178" fontId="2" fillId="0" borderId="6" xfId="51" applyNumberFormat="1" applyFont="1" applyFill="1" applyBorder="1" applyAlignment="1">
      <alignment horizontal="center" vertical="center" wrapText="1"/>
    </xf>
    <xf numFmtId="43" fontId="1" fillId="0" borderId="0" xfId="51" applyNumberFormat="1" applyFont="1" applyFill="1">
      <alignment vertical="center"/>
    </xf>
    <xf numFmtId="0" fontId="20" fillId="0" borderId="1" xfId="52" applyFont="1" applyFill="1" applyBorder="1" applyAlignment="1">
      <alignment horizontal="left" vertical="center" wrapText="1"/>
    </xf>
    <xf numFmtId="178" fontId="2" fillId="0" borderId="1" xfId="52" applyNumberFormat="1" applyFont="1" applyFill="1" applyBorder="1" applyAlignment="1">
      <alignment horizontal="center" vertical="center" wrapText="1"/>
    </xf>
    <xf numFmtId="178" fontId="2" fillId="0" borderId="5" xfId="52" applyNumberFormat="1" applyFont="1" applyFill="1" applyBorder="1" applyAlignment="1">
      <alignment horizontal="center" vertical="center" wrapText="1"/>
    </xf>
    <xf numFmtId="178" fontId="2" fillId="0" borderId="6" xfId="52" applyNumberFormat="1" applyFont="1" applyFill="1" applyBorder="1" applyAlignment="1">
      <alignment horizontal="center" vertical="center" wrapText="1"/>
    </xf>
    <xf numFmtId="0" fontId="20" fillId="0" borderId="1" xfId="52" applyFont="1" applyFill="1" applyBorder="1" applyAlignment="1">
      <alignment horizontal="center" vertical="center" wrapText="1"/>
    </xf>
    <xf numFmtId="178" fontId="2" fillId="0" borderId="1" xfId="19" applyNumberFormat="1" applyFont="1" applyFill="1" applyBorder="1" applyAlignment="1">
      <alignment horizontal="center" vertical="center"/>
    </xf>
    <xf numFmtId="0" fontId="0" fillId="0" borderId="1" xfId="0" applyFont="1" applyFill="1" applyBorder="1" applyAlignment="1">
      <alignment horizontal="center" vertical="center"/>
    </xf>
    <xf numFmtId="0" fontId="21" fillId="0" borderId="1" xfId="51" applyFont="1" applyBorder="1" applyAlignment="1">
      <alignment horizontal="center" vertical="center" wrapText="1"/>
    </xf>
    <xf numFmtId="0" fontId="21" fillId="0" borderId="1" xfId="5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Fill="1" applyBorder="1" applyAlignment="1">
      <alignment horizontal="center" vertical="center" wrapText="1"/>
    </xf>
    <xf numFmtId="10" fontId="2" fillId="0" borderId="1" xfId="21" applyNumberFormat="1" applyFont="1" applyBorder="1" applyAlignment="1">
      <alignment horizontal="center" vertical="center" wrapText="1"/>
    </xf>
    <xf numFmtId="0" fontId="20" fillId="0" borderId="1" xfId="51"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2" fillId="0" borderId="0" xfId="51" applyFont="1">
      <alignment vertical="center"/>
    </xf>
    <xf numFmtId="176" fontId="2" fillId="0" borderId="0" xfId="51" applyNumberFormat="1" applyFont="1">
      <alignment vertical="center"/>
    </xf>
    <xf numFmtId="10" fontId="1" fillId="0" borderId="0" xfId="21" applyNumberFormat="1" applyFont="1">
      <alignment vertical="center"/>
    </xf>
    <xf numFmtId="176" fontId="1" fillId="0" borderId="0" xfId="51" applyNumberFormat="1" applyFont="1" applyFill="1">
      <alignment vertical="center"/>
    </xf>
    <xf numFmtId="10" fontId="1" fillId="0" borderId="0" xfId="21" applyNumberFormat="1" applyFont="1" applyFill="1">
      <alignment vertical="center"/>
    </xf>
    <xf numFmtId="0" fontId="2" fillId="0" borderId="0" xfId="0" applyFo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千位分隔 6" xfId="19"/>
    <cellStyle name="标题 1" xfId="20" builtinId="16"/>
    <cellStyle name="百分比 5"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3" xfId="51"/>
    <cellStyle name="常规 4 2" xfId="52"/>
    <cellStyle name="常规 7" xfId="53"/>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1"/>
  <sheetViews>
    <sheetView workbookViewId="0">
      <pane ySplit="6" topLeftCell="A7" activePane="bottomLeft" state="frozen"/>
      <selection/>
      <selection pane="bottomLeft" activeCell="J9" sqref="J9"/>
    </sheetView>
  </sheetViews>
  <sheetFormatPr defaultColWidth="9" defaultRowHeight="15.5"/>
  <cols>
    <col min="1" max="1" width="27.4" style="164" customWidth="1"/>
    <col min="2" max="2" width="13.1" style="164" customWidth="1"/>
    <col min="3" max="3" width="7.7" style="164" customWidth="1"/>
    <col min="4" max="5" width="9.58333333333333" style="164" customWidth="1"/>
    <col min="6" max="6" width="9" style="164" customWidth="1"/>
    <col min="7" max="7" width="9.5" style="164" customWidth="1"/>
    <col min="8" max="8" width="8.2" style="164" customWidth="1"/>
    <col min="9" max="9" width="14" style="161" customWidth="1"/>
    <col min="10" max="10" width="24.3" style="161" customWidth="1"/>
    <col min="11" max="11" width="10" style="165" customWidth="1"/>
    <col min="12" max="12" width="16.2" style="161" customWidth="1"/>
    <col min="13" max="13" width="27.1" style="161" customWidth="1"/>
    <col min="14" max="14" width="9.9" style="161" customWidth="1"/>
    <col min="15" max="254" width="9" style="161"/>
    <col min="255" max="255" width="9" style="166"/>
    <col min="256" max="256" width="9" style="161"/>
    <col min="257" max="16384" width="9" style="162"/>
  </cols>
  <sheetData>
    <row r="1" ht="12.9" customHeight="1" spans="1:8">
      <c r="A1" s="167" t="s">
        <v>0</v>
      </c>
      <c r="B1" s="168"/>
      <c r="C1" s="168"/>
      <c r="D1" s="168"/>
      <c r="E1" s="168"/>
      <c r="F1" s="168"/>
      <c r="G1" s="168"/>
      <c r="H1" s="168"/>
    </row>
    <row r="2" ht="27" customHeight="1" spans="1:8">
      <c r="A2" s="169" t="s">
        <v>1</v>
      </c>
      <c r="B2" s="169"/>
      <c r="C2" s="169"/>
      <c r="D2" s="169"/>
      <c r="E2" s="169"/>
      <c r="F2" s="169"/>
      <c r="G2" s="169"/>
      <c r="H2" s="170"/>
    </row>
    <row r="3" s="160" customFormat="1" ht="22.95" customHeight="1" spans="1:256">
      <c r="A3" s="171" t="s">
        <v>2</v>
      </c>
      <c r="B3" s="172"/>
      <c r="C3" s="172"/>
      <c r="D3" s="173"/>
      <c r="E3" s="173"/>
      <c r="F3" s="174" t="s">
        <v>3</v>
      </c>
      <c r="G3" s="175"/>
      <c r="H3" s="176"/>
      <c r="I3" s="210"/>
      <c r="J3" s="210"/>
      <c r="K3" s="211"/>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210"/>
      <c r="BX3" s="210"/>
      <c r="BY3" s="210"/>
      <c r="BZ3" s="210"/>
      <c r="CA3" s="210"/>
      <c r="CB3" s="210"/>
      <c r="CC3" s="210"/>
      <c r="CD3" s="210"/>
      <c r="CE3" s="210"/>
      <c r="CF3" s="210"/>
      <c r="CG3" s="210"/>
      <c r="CH3" s="210"/>
      <c r="CI3" s="210"/>
      <c r="CJ3" s="210"/>
      <c r="CK3" s="210"/>
      <c r="CL3" s="210"/>
      <c r="CM3" s="210"/>
      <c r="CN3" s="210"/>
      <c r="CO3" s="210"/>
      <c r="CP3" s="210"/>
      <c r="CQ3" s="210"/>
      <c r="CR3" s="210"/>
      <c r="CS3" s="210"/>
      <c r="CT3" s="210"/>
      <c r="CU3" s="210"/>
      <c r="CV3" s="210"/>
      <c r="CW3" s="210"/>
      <c r="CX3" s="210"/>
      <c r="CY3" s="210"/>
      <c r="CZ3" s="210"/>
      <c r="DA3" s="210"/>
      <c r="DB3" s="210"/>
      <c r="DC3" s="210"/>
      <c r="DD3" s="210"/>
      <c r="DE3" s="210"/>
      <c r="DF3" s="210"/>
      <c r="DG3" s="210"/>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0"/>
      <c r="FG3" s="210"/>
      <c r="FH3" s="210"/>
      <c r="FI3" s="210"/>
      <c r="FJ3" s="210"/>
      <c r="FK3" s="210"/>
      <c r="FL3" s="210"/>
      <c r="FM3" s="210"/>
      <c r="FN3" s="210"/>
      <c r="FO3" s="210"/>
      <c r="FP3" s="210"/>
      <c r="FQ3" s="210"/>
      <c r="FR3" s="210"/>
      <c r="FS3" s="210"/>
      <c r="FT3" s="210"/>
      <c r="FU3" s="210"/>
      <c r="FV3" s="210"/>
      <c r="FW3" s="210"/>
      <c r="FX3" s="210"/>
      <c r="FY3" s="210"/>
      <c r="FZ3" s="210"/>
      <c r="GA3" s="210"/>
      <c r="GB3" s="210"/>
      <c r="GC3" s="210"/>
      <c r="GD3" s="210"/>
      <c r="GE3" s="210"/>
      <c r="GF3" s="210"/>
      <c r="GG3" s="210"/>
      <c r="GH3" s="210"/>
      <c r="GI3" s="210"/>
      <c r="GJ3" s="210"/>
      <c r="GK3" s="210"/>
      <c r="GL3" s="210"/>
      <c r="GM3" s="210"/>
      <c r="GN3" s="210"/>
      <c r="GO3" s="210"/>
      <c r="GP3" s="210"/>
      <c r="GQ3" s="210"/>
      <c r="GR3" s="210"/>
      <c r="GS3" s="210"/>
      <c r="GT3" s="210"/>
      <c r="GU3" s="210"/>
      <c r="GV3" s="210"/>
      <c r="GW3" s="210"/>
      <c r="GX3" s="210"/>
      <c r="GY3" s="210"/>
      <c r="GZ3" s="210"/>
      <c r="HA3" s="210"/>
      <c r="HB3" s="210"/>
      <c r="HC3" s="210"/>
      <c r="HD3" s="210"/>
      <c r="HE3" s="210"/>
      <c r="HF3" s="210"/>
      <c r="HG3" s="210"/>
      <c r="HH3" s="210"/>
      <c r="HI3" s="210"/>
      <c r="HJ3" s="210"/>
      <c r="HK3" s="210"/>
      <c r="HL3" s="210"/>
      <c r="HM3" s="210"/>
      <c r="HN3" s="210"/>
      <c r="HO3" s="210"/>
      <c r="HP3" s="210"/>
      <c r="HQ3" s="210"/>
      <c r="HR3" s="210"/>
      <c r="HS3" s="210"/>
      <c r="HT3" s="210"/>
      <c r="HU3" s="210"/>
      <c r="HV3" s="210"/>
      <c r="HW3" s="210"/>
      <c r="HX3" s="210"/>
      <c r="HY3" s="210"/>
      <c r="HZ3" s="210"/>
      <c r="IA3" s="210"/>
      <c r="IB3" s="210"/>
      <c r="IC3" s="210"/>
      <c r="ID3" s="210"/>
      <c r="IE3" s="210"/>
      <c r="IF3" s="210"/>
      <c r="IG3" s="210"/>
      <c r="IH3" s="210"/>
      <c r="II3" s="210"/>
      <c r="IJ3" s="210"/>
      <c r="IK3" s="210"/>
      <c r="IL3" s="210"/>
      <c r="IM3" s="210"/>
      <c r="IN3" s="210"/>
      <c r="IO3" s="210"/>
      <c r="IP3" s="210"/>
      <c r="IQ3" s="210"/>
      <c r="IR3" s="210"/>
      <c r="IS3" s="210"/>
      <c r="IT3" s="210"/>
      <c r="IU3" s="215"/>
      <c r="IV3" s="210"/>
    </row>
    <row r="4" s="161" customFormat="1" ht="18" customHeight="1" spans="1:12">
      <c r="A4" s="177" t="s">
        <v>4</v>
      </c>
      <c r="B4" s="178" t="s">
        <v>5</v>
      </c>
      <c r="C4" s="178"/>
      <c r="D4" s="178" t="s">
        <v>6</v>
      </c>
      <c r="E4" s="178"/>
      <c r="F4" s="179" t="s">
        <v>7</v>
      </c>
      <c r="G4" s="179"/>
      <c r="H4" s="180"/>
      <c r="I4" s="162"/>
      <c r="J4" s="162"/>
      <c r="K4" s="162"/>
      <c r="L4" s="162"/>
    </row>
    <row r="5" ht="19" customHeight="1" spans="1:256">
      <c r="A5" s="181" t="s">
        <v>8</v>
      </c>
      <c r="B5" s="182">
        <v>12</v>
      </c>
      <c r="C5" s="182"/>
      <c r="D5" s="182">
        <v>30</v>
      </c>
      <c r="E5" s="182"/>
      <c r="F5" s="183">
        <f>D5/B5</f>
        <v>2.5</v>
      </c>
      <c r="G5" s="183"/>
      <c r="H5" s="161"/>
      <c r="I5" s="162"/>
      <c r="J5" s="162"/>
      <c r="K5" s="162"/>
      <c r="L5" s="162"/>
      <c r="IT5" s="166"/>
      <c r="IU5" s="161"/>
      <c r="IV5" s="162"/>
    </row>
    <row r="6" s="162" customFormat="1" ht="19" customHeight="1" spans="1:254">
      <c r="A6" s="181" t="s">
        <v>9</v>
      </c>
      <c r="B6" s="178" t="s">
        <v>10</v>
      </c>
      <c r="C6" s="178"/>
      <c r="D6" s="178" t="s">
        <v>11</v>
      </c>
      <c r="E6" s="178"/>
      <c r="F6" s="178" t="s">
        <v>12</v>
      </c>
      <c r="G6" s="178"/>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c r="HS6" s="161"/>
      <c r="HT6" s="161"/>
      <c r="HU6" s="161"/>
      <c r="HV6" s="161"/>
      <c r="HW6" s="161"/>
      <c r="HX6" s="161"/>
      <c r="HY6" s="161"/>
      <c r="HZ6" s="161"/>
      <c r="IA6" s="161"/>
      <c r="IB6" s="161"/>
      <c r="IC6" s="161"/>
      <c r="ID6" s="161"/>
      <c r="IE6" s="161"/>
      <c r="IF6" s="161"/>
      <c r="IG6" s="161"/>
      <c r="IH6" s="161"/>
      <c r="II6" s="161"/>
      <c r="IJ6" s="161"/>
      <c r="IK6" s="161"/>
      <c r="IL6" s="161"/>
      <c r="IM6" s="161"/>
      <c r="IN6" s="161"/>
      <c r="IO6" s="161"/>
      <c r="IP6" s="161"/>
      <c r="IQ6" s="161"/>
      <c r="IR6" s="161"/>
      <c r="IS6" s="166"/>
      <c r="IT6" s="161"/>
    </row>
    <row r="7" s="161" customFormat="1" ht="19" customHeight="1" spans="1:13">
      <c r="A7" s="181" t="s">
        <v>13</v>
      </c>
      <c r="B7" s="184">
        <f>B8+B11+B12</f>
        <v>0.99</v>
      </c>
      <c r="C7" s="184"/>
      <c r="D7" s="184">
        <v>42</v>
      </c>
      <c r="E7" s="184"/>
      <c r="F7" s="185">
        <f>F12</f>
        <v>0</v>
      </c>
      <c r="G7" s="185"/>
      <c r="H7" s="162"/>
      <c r="I7" s="162"/>
      <c r="J7" s="162"/>
      <c r="K7" s="162"/>
      <c r="M7" s="212"/>
    </row>
    <row r="8" ht="19" customHeight="1" spans="1:256">
      <c r="A8" s="181" t="s">
        <v>14</v>
      </c>
      <c r="B8" s="184"/>
      <c r="C8" s="184"/>
      <c r="D8" s="186">
        <v>42</v>
      </c>
      <c r="E8" s="186"/>
      <c r="F8" s="185"/>
      <c r="G8" s="185"/>
      <c r="H8" s="162"/>
      <c r="I8" s="162"/>
      <c r="J8" s="162"/>
      <c r="K8" s="162"/>
      <c r="IS8" s="166"/>
      <c r="IU8" s="162"/>
      <c r="IV8" s="162"/>
    </row>
    <row r="9" ht="19" customHeight="1" spans="1:256">
      <c r="A9" s="178" t="s">
        <v>15</v>
      </c>
      <c r="B9" s="184"/>
      <c r="C9" s="184"/>
      <c r="D9" s="187"/>
      <c r="E9" s="187"/>
      <c r="F9" s="185"/>
      <c r="G9" s="185"/>
      <c r="H9" s="162"/>
      <c r="I9" s="162"/>
      <c r="J9" s="162"/>
      <c r="K9" s="162"/>
      <c r="IS9" s="166"/>
      <c r="IU9" s="162"/>
      <c r="IV9" s="162"/>
    </row>
    <row r="10" ht="19" customHeight="1" spans="1:256">
      <c r="A10" s="178" t="s">
        <v>16</v>
      </c>
      <c r="B10" s="184"/>
      <c r="C10" s="184"/>
      <c r="D10" s="187"/>
      <c r="E10" s="187"/>
      <c r="F10" s="185"/>
      <c r="G10" s="185"/>
      <c r="H10" s="162"/>
      <c r="I10" s="162"/>
      <c r="J10" s="162"/>
      <c r="K10" s="162"/>
      <c r="IS10" s="166"/>
      <c r="IU10" s="162"/>
      <c r="IV10" s="162"/>
    </row>
    <row r="11" ht="19" customHeight="1" spans="1:256">
      <c r="A11" s="188" t="s">
        <v>17</v>
      </c>
      <c r="B11" s="186"/>
      <c r="C11" s="186"/>
      <c r="D11" s="186"/>
      <c r="E11" s="186"/>
      <c r="F11" s="185"/>
      <c r="G11" s="185"/>
      <c r="H11" s="162"/>
      <c r="I11" s="162"/>
      <c r="J11" s="162"/>
      <c r="K11" s="162"/>
      <c r="IS11" s="166"/>
      <c r="IU11" s="162"/>
      <c r="IV11" s="162"/>
    </row>
    <row r="12" ht="19" customHeight="1" spans="1:256">
      <c r="A12" s="188" t="s">
        <v>18</v>
      </c>
      <c r="B12" s="184">
        <v>0.99</v>
      </c>
      <c r="C12" s="184"/>
      <c r="D12" s="187"/>
      <c r="E12" s="187"/>
      <c r="F12" s="185"/>
      <c r="G12" s="185"/>
      <c r="H12" s="162"/>
      <c r="I12" s="162"/>
      <c r="J12" s="162"/>
      <c r="K12" s="162"/>
      <c r="IS12" s="166"/>
      <c r="IU12" s="162"/>
      <c r="IV12" s="162"/>
    </row>
    <row r="13" s="163" customFormat="1" ht="19" customHeight="1" spans="1:11">
      <c r="A13" s="189" t="s">
        <v>19</v>
      </c>
      <c r="B13" s="186">
        <v>1073.08</v>
      </c>
      <c r="C13" s="186"/>
      <c r="D13" s="184">
        <v>861.07</v>
      </c>
      <c r="E13" s="184"/>
      <c r="F13" s="184">
        <v>1638.14</v>
      </c>
      <c r="G13" s="184"/>
      <c r="H13" s="162"/>
      <c r="I13" s="162"/>
      <c r="J13" s="162"/>
      <c r="K13" s="162"/>
    </row>
    <row r="14" s="163" customFormat="1" ht="19" customHeight="1" spans="1:9">
      <c r="A14" s="190" t="s">
        <v>20</v>
      </c>
      <c r="B14" s="184">
        <v>1073.08</v>
      </c>
      <c r="C14" s="184"/>
      <c r="D14" s="184">
        <v>861.07</v>
      </c>
      <c r="E14" s="184"/>
      <c r="F14" s="184">
        <v>1638.14</v>
      </c>
      <c r="G14" s="184"/>
      <c r="I14" s="213"/>
    </row>
    <row r="15" s="163" customFormat="1" ht="19" customHeight="1" spans="1:9">
      <c r="A15" s="190" t="s">
        <v>21</v>
      </c>
      <c r="B15" s="184"/>
      <c r="C15" s="184"/>
      <c r="D15" s="191"/>
      <c r="E15" s="191"/>
      <c r="F15" s="184"/>
      <c r="G15" s="184"/>
      <c r="I15" s="213"/>
    </row>
    <row r="16" s="163" customFormat="1" ht="19" customHeight="1" spans="1:12">
      <c r="A16" s="189" t="s">
        <v>22</v>
      </c>
      <c r="B16" s="184">
        <f>SUM(B17:C40)</f>
        <v>150.235</v>
      </c>
      <c r="C16" s="184"/>
      <c r="D16" s="184">
        <v>94</v>
      </c>
      <c r="E16" s="184"/>
      <c r="F16" s="192">
        <f>SUM(F17:G40)</f>
        <v>255.03</v>
      </c>
      <c r="G16" s="193"/>
      <c r="H16" s="194"/>
      <c r="I16" s="213"/>
      <c r="L16" s="214"/>
    </row>
    <row r="17" ht="19" customHeight="1" spans="1:256">
      <c r="A17" s="195" t="s">
        <v>23</v>
      </c>
      <c r="B17" s="186">
        <f>19.07+2.15</f>
        <v>21.22</v>
      </c>
      <c r="C17" s="186"/>
      <c r="D17" s="196">
        <v>94</v>
      </c>
      <c r="E17" s="196"/>
      <c r="F17" s="197">
        <v>4.45</v>
      </c>
      <c r="G17" s="198"/>
      <c r="H17" s="161"/>
      <c r="I17" s="165"/>
      <c r="K17" s="163"/>
      <c r="IS17" s="166"/>
      <c r="IU17" s="162"/>
      <c r="IV17" s="162"/>
    </row>
    <row r="18" ht="19" customHeight="1" spans="1:256">
      <c r="A18" s="199" t="s">
        <v>24</v>
      </c>
      <c r="B18" s="186">
        <f>12.06+5.61</f>
        <v>17.67</v>
      </c>
      <c r="C18" s="186"/>
      <c r="D18" s="196"/>
      <c r="E18" s="196"/>
      <c r="F18" s="197">
        <v>11.28</v>
      </c>
      <c r="G18" s="198"/>
      <c r="H18" s="161"/>
      <c r="I18" s="165"/>
      <c r="K18" s="161"/>
      <c r="IS18" s="166"/>
      <c r="IU18" s="162"/>
      <c r="IV18" s="162"/>
    </row>
    <row r="19" ht="19" customHeight="1" spans="1:256">
      <c r="A19" s="199" t="s">
        <v>25</v>
      </c>
      <c r="B19" s="186">
        <v>3</v>
      </c>
      <c r="C19" s="186"/>
      <c r="D19" s="196"/>
      <c r="E19" s="196"/>
      <c r="F19" s="197">
        <v>188.24</v>
      </c>
      <c r="G19" s="198"/>
      <c r="H19" s="161"/>
      <c r="I19" s="165"/>
      <c r="K19" s="161"/>
      <c r="IS19" s="166"/>
      <c r="IU19" s="162"/>
      <c r="IV19" s="162"/>
    </row>
    <row r="20" ht="19" customHeight="1" spans="1:256">
      <c r="A20" s="199" t="s">
        <v>26</v>
      </c>
      <c r="B20" s="186">
        <v>1.995</v>
      </c>
      <c r="C20" s="186"/>
      <c r="D20" s="196"/>
      <c r="E20" s="196"/>
      <c r="F20" s="197"/>
      <c r="G20" s="198"/>
      <c r="H20" s="161"/>
      <c r="I20" s="165"/>
      <c r="K20" s="161"/>
      <c r="IS20" s="166"/>
      <c r="IU20" s="162"/>
      <c r="IV20" s="162"/>
    </row>
    <row r="21" ht="19" customHeight="1" spans="1:256">
      <c r="A21" s="199" t="s">
        <v>27</v>
      </c>
      <c r="B21" s="186">
        <v>4.21</v>
      </c>
      <c r="C21" s="186"/>
      <c r="D21" s="196"/>
      <c r="E21" s="196"/>
      <c r="F21" s="197"/>
      <c r="G21" s="198"/>
      <c r="H21" s="161"/>
      <c r="I21" s="165"/>
      <c r="K21" s="161"/>
      <c r="IS21" s="166"/>
      <c r="IU21" s="162"/>
      <c r="IV21" s="162"/>
    </row>
    <row r="22" ht="19" customHeight="1" spans="1:256">
      <c r="A22" s="199" t="s">
        <v>28</v>
      </c>
      <c r="B22" s="186">
        <v>0.33</v>
      </c>
      <c r="C22" s="186"/>
      <c r="D22" s="196"/>
      <c r="E22" s="196"/>
      <c r="F22" s="197">
        <v>6.9</v>
      </c>
      <c r="G22" s="198"/>
      <c r="H22" s="161"/>
      <c r="I22" s="165"/>
      <c r="K22" s="161"/>
      <c r="IS22" s="166"/>
      <c r="IU22" s="162"/>
      <c r="IV22" s="162"/>
    </row>
    <row r="23" ht="19" customHeight="1" spans="1:256">
      <c r="A23" s="199" t="s">
        <v>29</v>
      </c>
      <c r="B23" s="186">
        <v>0.32</v>
      </c>
      <c r="C23" s="186"/>
      <c r="D23" s="196"/>
      <c r="E23" s="196"/>
      <c r="F23" s="197"/>
      <c r="G23" s="198"/>
      <c r="H23" s="161"/>
      <c r="I23" s="165"/>
      <c r="K23" s="161"/>
      <c r="IS23" s="166"/>
      <c r="IU23" s="162"/>
      <c r="IV23" s="162"/>
    </row>
    <row r="24" ht="19" customHeight="1" spans="1:256">
      <c r="A24" s="199" t="s">
        <v>30</v>
      </c>
      <c r="B24" s="186">
        <v>10.6</v>
      </c>
      <c r="C24" s="186"/>
      <c r="D24" s="196"/>
      <c r="E24" s="196"/>
      <c r="F24" s="197"/>
      <c r="G24" s="198"/>
      <c r="H24" s="161"/>
      <c r="I24" s="165"/>
      <c r="K24" s="161"/>
      <c r="IS24" s="166"/>
      <c r="IU24" s="162"/>
      <c r="IV24" s="162"/>
    </row>
    <row r="25" ht="19" customHeight="1" spans="1:256">
      <c r="A25" s="199" t="s">
        <v>31</v>
      </c>
      <c r="B25" s="186">
        <v>2.65</v>
      </c>
      <c r="C25" s="186"/>
      <c r="D25" s="196"/>
      <c r="E25" s="196"/>
      <c r="F25" s="197">
        <v>22.83</v>
      </c>
      <c r="G25" s="198"/>
      <c r="H25" s="161"/>
      <c r="I25" s="165"/>
      <c r="K25" s="161"/>
      <c r="IS25" s="166"/>
      <c r="IU25" s="162"/>
      <c r="IV25" s="162"/>
    </row>
    <row r="26" ht="19" customHeight="1" spans="1:256">
      <c r="A26" s="199" t="s">
        <v>32</v>
      </c>
      <c r="B26" s="186"/>
      <c r="C26" s="186"/>
      <c r="D26" s="196"/>
      <c r="E26" s="196"/>
      <c r="F26" s="197"/>
      <c r="G26" s="198"/>
      <c r="H26" s="161"/>
      <c r="I26" s="165"/>
      <c r="K26" s="161"/>
      <c r="IS26" s="166"/>
      <c r="IU26" s="162"/>
      <c r="IV26" s="162"/>
    </row>
    <row r="27" ht="19" customHeight="1" spans="1:256">
      <c r="A27" s="199" t="s">
        <v>33</v>
      </c>
      <c r="B27" s="186"/>
      <c r="C27" s="186"/>
      <c r="D27" s="196"/>
      <c r="E27" s="196"/>
      <c r="F27" s="197"/>
      <c r="G27" s="198"/>
      <c r="H27" s="161"/>
      <c r="I27" s="165"/>
      <c r="K27" s="161"/>
      <c r="IS27" s="166"/>
      <c r="IU27" s="162"/>
      <c r="IV27" s="162"/>
    </row>
    <row r="28" ht="19" customHeight="1" spans="1:256">
      <c r="A28" s="199" t="s">
        <v>34</v>
      </c>
      <c r="B28" s="186">
        <v>0.61</v>
      </c>
      <c r="C28" s="186"/>
      <c r="D28" s="196"/>
      <c r="E28" s="196"/>
      <c r="F28" s="197"/>
      <c r="G28" s="198"/>
      <c r="H28" s="161"/>
      <c r="I28" s="165"/>
      <c r="K28" s="161"/>
      <c r="IS28" s="166"/>
      <c r="IU28" s="162"/>
      <c r="IV28" s="162"/>
    </row>
    <row r="29" ht="19" customHeight="1" spans="1:256">
      <c r="A29" s="199" t="s">
        <v>35</v>
      </c>
      <c r="B29" s="186">
        <v>0.99</v>
      </c>
      <c r="C29" s="186"/>
      <c r="D29" s="196"/>
      <c r="E29" s="196"/>
      <c r="F29" s="197"/>
      <c r="G29" s="198"/>
      <c r="H29" s="161"/>
      <c r="I29" s="165"/>
      <c r="K29" s="161"/>
      <c r="IS29" s="166"/>
      <c r="IU29" s="162"/>
      <c r="IV29" s="162"/>
    </row>
    <row r="30" ht="19" customHeight="1" spans="1:256">
      <c r="A30" s="199" t="s">
        <v>36</v>
      </c>
      <c r="B30" s="186"/>
      <c r="C30" s="186"/>
      <c r="D30" s="196"/>
      <c r="E30" s="196"/>
      <c r="F30" s="197"/>
      <c r="G30" s="198"/>
      <c r="H30" s="161"/>
      <c r="I30" s="165"/>
      <c r="K30" s="161"/>
      <c r="IS30" s="166"/>
      <c r="IU30" s="162"/>
      <c r="IV30" s="162"/>
    </row>
    <row r="31" ht="19" customHeight="1" spans="1:256">
      <c r="A31" s="199" t="s">
        <v>37</v>
      </c>
      <c r="B31" s="186"/>
      <c r="C31" s="186"/>
      <c r="D31" s="196"/>
      <c r="E31" s="196"/>
      <c r="F31" s="197"/>
      <c r="G31" s="198"/>
      <c r="H31" s="161"/>
      <c r="I31" s="165"/>
      <c r="K31" s="161"/>
      <c r="IS31" s="166"/>
      <c r="IU31" s="162"/>
      <c r="IV31" s="162"/>
    </row>
    <row r="32" ht="19" customHeight="1" spans="1:256">
      <c r="A32" s="199" t="s">
        <v>38</v>
      </c>
      <c r="B32" s="186"/>
      <c r="C32" s="186"/>
      <c r="D32" s="196"/>
      <c r="E32" s="196"/>
      <c r="F32" s="197"/>
      <c r="G32" s="198"/>
      <c r="H32" s="161"/>
      <c r="I32" s="165"/>
      <c r="K32" s="161"/>
      <c r="IS32" s="166"/>
      <c r="IU32" s="162"/>
      <c r="IV32" s="162"/>
    </row>
    <row r="33" ht="19" customHeight="1" spans="1:256">
      <c r="A33" s="199" t="s">
        <v>39</v>
      </c>
      <c r="B33" s="186">
        <f>34.06+17.91</f>
        <v>51.97</v>
      </c>
      <c r="C33" s="186"/>
      <c r="D33" s="196"/>
      <c r="E33" s="196"/>
      <c r="F33" s="197">
        <v>8.4</v>
      </c>
      <c r="G33" s="198"/>
      <c r="H33" s="161"/>
      <c r="I33" s="165"/>
      <c r="K33" s="161"/>
      <c r="IS33" s="166"/>
      <c r="IU33" s="162"/>
      <c r="IV33" s="162"/>
    </row>
    <row r="34" ht="19" customHeight="1" spans="1:256">
      <c r="A34" s="199" t="s">
        <v>40</v>
      </c>
      <c r="B34" s="186">
        <v>8.94</v>
      </c>
      <c r="C34" s="186"/>
      <c r="D34" s="196"/>
      <c r="E34" s="196"/>
      <c r="F34" s="197"/>
      <c r="G34" s="198"/>
      <c r="H34" s="161"/>
      <c r="I34" s="165"/>
      <c r="K34" s="161"/>
      <c r="IS34" s="166"/>
      <c r="IU34" s="162"/>
      <c r="IV34" s="162"/>
    </row>
    <row r="35" ht="19" customHeight="1" spans="1:256">
      <c r="A35" s="199" t="s">
        <v>41</v>
      </c>
      <c r="B35" s="186"/>
      <c r="C35" s="186"/>
      <c r="D35" s="196"/>
      <c r="E35" s="196"/>
      <c r="F35" s="197"/>
      <c r="G35" s="198"/>
      <c r="H35" s="161"/>
      <c r="I35" s="165"/>
      <c r="K35" s="161"/>
      <c r="IS35" s="166"/>
      <c r="IU35" s="162"/>
      <c r="IV35" s="162"/>
    </row>
    <row r="36" ht="19" customHeight="1" spans="1:256">
      <c r="A36" s="199" t="s">
        <v>42</v>
      </c>
      <c r="B36" s="200"/>
      <c r="C36" s="201"/>
      <c r="D36" s="196"/>
      <c r="E36" s="196"/>
      <c r="F36" s="197"/>
      <c r="G36" s="198"/>
      <c r="H36" s="161"/>
      <c r="I36" s="165"/>
      <c r="K36" s="161"/>
      <c r="IS36" s="166"/>
      <c r="IU36" s="162"/>
      <c r="IV36" s="162"/>
    </row>
    <row r="37" ht="19" customHeight="1" spans="1:256">
      <c r="A37" s="199" t="s">
        <v>43</v>
      </c>
      <c r="B37" s="200"/>
      <c r="C37" s="201"/>
      <c r="D37" s="196"/>
      <c r="E37" s="196"/>
      <c r="F37" s="197"/>
      <c r="G37" s="198"/>
      <c r="H37" s="161"/>
      <c r="I37" s="165"/>
      <c r="K37" s="161"/>
      <c r="IS37" s="166"/>
      <c r="IU37" s="162"/>
      <c r="IV37" s="162"/>
    </row>
    <row r="38" ht="19" customHeight="1" spans="1:256">
      <c r="A38" s="199" t="s">
        <v>44</v>
      </c>
      <c r="B38" s="186"/>
      <c r="C38" s="186"/>
      <c r="D38" s="196"/>
      <c r="E38" s="196"/>
      <c r="F38" s="197"/>
      <c r="G38" s="198"/>
      <c r="H38" s="161"/>
      <c r="I38" s="165"/>
      <c r="K38" s="161"/>
      <c r="IS38" s="166"/>
      <c r="IU38" s="162"/>
      <c r="IV38" s="162"/>
    </row>
    <row r="39" ht="19" customHeight="1" spans="1:256">
      <c r="A39" s="199" t="s">
        <v>45</v>
      </c>
      <c r="B39" s="186">
        <f>11.95+5.12</f>
        <v>17.07</v>
      </c>
      <c r="C39" s="186"/>
      <c r="D39" s="196"/>
      <c r="E39" s="196"/>
      <c r="F39" s="197">
        <v>6.93</v>
      </c>
      <c r="G39" s="198"/>
      <c r="H39" s="161"/>
      <c r="I39" s="165"/>
      <c r="K39" s="161"/>
      <c r="IS39" s="166"/>
      <c r="IU39" s="162"/>
      <c r="IV39" s="162"/>
    </row>
    <row r="40" ht="19" customHeight="1" spans="1:256">
      <c r="A40" s="199" t="s">
        <v>46</v>
      </c>
      <c r="B40" s="186">
        <v>8.66</v>
      </c>
      <c r="C40" s="186"/>
      <c r="D40" s="196"/>
      <c r="E40" s="196"/>
      <c r="F40" s="197">
        <v>6</v>
      </c>
      <c r="G40" s="198"/>
      <c r="H40" s="161"/>
      <c r="I40" s="165"/>
      <c r="K40" s="161"/>
      <c r="IS40" s="166"/>
      <c r="IU40" s="162"/>
      <c r="IV40" s="162"/>
    </row>
    <row r="41" s="161" customFormat="1" ht="26.25" customHeight="1" spans="1:7">
      <c r="A41" s="181" t="s">
        <v>47</v>
      </c>
      <c r="B41" s="182" t="s">
        <v>48</v>
      </c>
      <c r="C41" s="182"/>
      <c r="D41" s="182" t="s">
        <v>48</v>
      </c>
      <c r="E41" s="182"/>
      <c r="F41" s="182" t="s">
        <v>48</v>
      </c>
      <c r="G41" s="182"/>
    </row>
    <row r="42" s="161" customFormat="1" ht="26.25" customHeight="1" spans="1:7">
      <c r="A42" s="181" t="s">
        <v>49</v>
      </c>
      <c r="B42" s="182">
        <v>1701.87</v>
      </c>
      <c r="C42" s="182"/>
      <c r="D42" s="182">
        <v>1511.78</v>
      </c>
      <c r="E42" s="182"/>
      <c r="F42" s="182">
        <v>2350.69</v>
      </c>
      <c r="G42" s="182"/>
    </row>
    <row r="43" ht="22" customHeight="1" spans="1:256">
      <c r="A43" s="181" t="s">
        <v>50</v>
      </c>
      <c r="B43" s="202" t="s">
        <v>51</v>
      </c>
      <c r="C43" s="202" t="s">
        <v>52</v>
      </c>
      <c r="D43" s="203" t="s">
        <v>53</v>
      </c>
      <c r="E43" s="203" t="s">
        <v>54</v>
      </c>
      <c r="F43" s="203" t="s">
        <v>55</v>
      </c>
      <c r="G43" s="203" t="s">
        <v>56</v>
      </c>
      <c r="H43" s="161"/>
      <c r="I43" s="165"/>
      <c r="K43" s="161"/>
      <c r="IS43" s="166"/>
      <c r="IU43" s="162"/>
      <c r="IV43" s="162"/>
    </row>
    <row r="44" ht="23.1" customHeight="1" spans="1:256">
      <c r="A44" s="188"/>
      <c r="B44" s="204"/>
      <c r="C44" s="204"/>
      <c r="D44" s="205"/>
      <c r="E44" s="205"/>
      <c r="F44" s="205"/>
      <c r="G44" s="205"/>
      <c r="H44" s="161"/>
      <c r="I44" s="165"/>
      <c r="K44" s="161"/>
      <c r="IS44" s="166"/>
      <c r="IU44" s="162"/>
      <c r="IV44" s="162"/>
    </row>
    <row r="45" ht="24.6" customHeight="1" spans="1:256">
      <c r="A45" s="188"/>
      <c r="B45" s="178" t="s">
        <v>57</v>
      </c>
      <c r="C45" s="178" t="s">
        <v>57</v>
      </c>
      <c r="D45" s="206" t="s">
        <v>57</v>
      </c>
      <c r="E45" s="178" t="s">
        <v>57</v>
      </c>
      <c r="F45" s="178" t="s">
        <v>57</v>
      </c>
      <c r="G45" s="206" t="s">
        <v>57</v>
      </c>
      <c r="H45" s="161"/>
      <c r="I45" s="165"/>
      <c r="K45" s="161"/>
      <c r="IS45" s="166"/>
      <c r="IU45" s="162"/>
      <c r="IV45" s="162"/>
    </row>
    <row r="46" ht="37" customHeight="1" spans="1:256">
      <c r="A46" s="181" t="s">
        <v>58</v>
      </c>
      <c r="B46" s="207" t="s">
        <v>59</v>
      </c>
      <c r="C46" s="207"/>
      <c r="D46" s="207"/>
      <c r="E46" s="207"/>
      <c r="F46" s="207"/>
      <c r="G46" s="207"/>
      <c r="H46" s="161"/>
      <c r="J46" s="165"/>
      <c r="K46" s="161"/>
      <c r="IT46" s="166"/>
      <c r="IU46" s="161"/>
      <c r="IV46" s="162"/>
    </row>
    <row r="47" s="60" customFormat="1" ht="34.05" customHeight="1" spans="1:8">
      <c r="A47" s="208" t="s">
        <v>60</v>
      </c>
      <c r="B47" s="208"/>
      <c r="C47" s="208"/>
      <c r="D47" s="208"/>
      <c r="E47" s="208"/>
      <c r="F47" s="208"/>
      <c r="G47" s="208"/>
      <c r="H47" s="209"/>
    </row>
    <row r="48" spans="10:13">
      <c r="J48" s="60"/>
      <c r="K48" s="60"/>
      <c r="L48" s="60"/>
      <c r="M48" s="60"/>
    </row>
    <row r="49" spans="10:13">
      <c r="J49" s="60"/>
      <c r="K49" s="60"/>
      <c r="L49" s="60"/>
      <c r="M49" s="60"/>
    </row>
    <row r="50" spans="10:13">
      <c r="J50" s="60"/>
      <c r="K50" s="60"/>
      <c r="L50" s="60"/>
      <c r="M50" s="60"/>
    </row>
    <row r="51" spans="10:13">
      <c r="J51" s="60"/>
      <c r="K51" s="60"/>
      <c r="L51" s="60"/>
      <c r="M51" s="60"/>
    </row>
  </sheetData>
  <mergeCells count="102">
    <mergeCell ref="A2:G2"/>
    <mergeCell ref="A3:C3"/>
    <mergeCell ref="F3:G3"/>
    <mergeCell ref="B4:C4"/>
    <mergeCell ref="D4:E4"/>
    <mergeCell ref="F4:G4"/>
    <mergeCell ref="B5:C5"/>
    <mergeCell ref="D5:E5"/>
    <mergeCell ref="F5:G5"/>
    <mergeCell ref="B6:C6"/>
    <mergeCell ref="D6:E6"/>
    <mergeCell ref="F6:G6"/>
    <mergeCell ref="B7:C7"/>
    <mergeCell ref="D7:E7"/>
    <mergeCell ref="F7:G7"/>
    <mergeCell ref="B8:C8"/>
    <mergeCell ref="F8:G8"/>
    <mergeCell ref="B9:C9"/>
    <mergeCell ref="F9:G9"/>
    <mergeCell ref="B10:C10"/>
    <mergeCell ref="F10:G10"/>
    <mergeCell ref="B11:C11"/>
    <mergeCell ref="F11:G11"/>
    <mergeCell ref="B12:C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F17:G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B28:C28"/>
    <mergeCell ref="F28:G28"/>
    <mergeCell ref="B29:C29"/>
    <mergeCell ref="F29:G29"/>
    <mergeCell ref="B30:C30"/>
    <mergeCell ref="F30:G30"/>
    <mergeCell ref="B31:C31"/>
    <mergeCell ref="F31:G31"/>
    <mergeCell ref="B32:C32"/>
    <mergeCell ref="F32:G32"/>
    <mergeCell ref="B33:C33"/>
    <mergeCell ref="F33:G33"/>
    <mergeCell ref="B34:C34"/>
    <mergeCell ref="F34:G34"/>
    <mergeCell ref="B35:C35"/>
    <mergeCell ref="F35:G35"/>
    <mergeCell ref="B36:C36"/>
    <mergeCell ref="F36:G36"/>
    <mergeCell ref="B37:C37"/>
    <mergeCell ref="F37:G37"/>
    <mergeCell ref="B38:C38"/>
    <mergeCell ref="F38:G38"/>
    <mergeCell ref="B39:C39"/>
    <mergeCell ref="F39:G39"/>
    <mergeCell ref="B40:C40"/>
    <mergeCell ref="F40:G40"/>
    <mergeCell ref="B41:C41"/>
    <mergeCell ref="D41:E41"/>
    <mergeCell ref="F41:G41"/>
    <mergeCell ref="B42:C42"/>
    <mergeCell ref="D42:E42"/>
    <mergeCell ref="F42:G42"/>
    <mergeCell ref="B46:G46"/>
    <mergeCell ref="A47:G47"/>
    <mergeCell ref="A43:A45"/>
    <mergeCell ref="B43:B44"/>
    <mergeCell ref="C43:C44"/>
    <mergeCell ref="D43:D44"/>
    <mergeCell ref="E43:E44"/>
    <mergeCell ref="F43:F44"/>
    <mergeCell ref="G43:G44"/>
    <mergeCell ref="D8:E12"/>
    <mergeCell ref="D17:E40"/>
  </mergeCells>
  <printOptions horizontalCentered="1"/>
  <pageMargins left="0.393055555555556" right="0.393055555555556" top="1.02361111111111" bottom="0.393055555555556" header="0.420833333333333" footer="0.5"/>
  <pageSetup paperSize="9" scale="7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1"/>
  <sheetViews>
    <sheetView workbookViewId="0">
      <pane ySplit="5" topLeftCell="A38" activePane="bottomLeft" state="frozen"/>
      <selection/>
      <selection pane="bottomLeft" activeCell="D48" sqref="D48"/>
    </sheetView>
  </sheetViews>
  <sheetFormatPr defaultColWidth="9" defaultRowHeight="15.5"/>
  <cols>
    <col min="1" max="1" width="11.9" style="84" customWidth="1"/>
    <col min="2" max="2" width="26.6" style="84" customWidth="1"/>
    <col min="3" max="3" width="13.9" style="86" customWidth="1"/>
    <col min="4" max="4" width="10" style="86" customWidth="1"/>
    <col min="5" max="5" width="9.1" style="87" customWidth="1"/>
    <col min="6" max="6" width="11.25" style="88" customWidth="1"/>
    <col min="7" max="7" width="4.91666666666667" style="89" hidden="1" customWidth="1"/>
    <col min="8" max="8" width="12" style="88" customWidth="1"/>
    <col min="9" max="9" width="4.91666666666667" style="88" hidden="1" customWidth="1"/>
    <col min="10" max="10" width="15.8" style="90" customWidth="1"/>
    <col min="11" max="11" width="17.5" style="88" customWidth="1"/>
    <col min="12" max="12" width="7" style="91" customWidth="1"/>
    <col min="13" max="13" width="18" style="88" hidden="1" customWidth="1"/>
    <col min="14" max="14" width="12.8" style="88" hidden="1" customWidth="1"/>
    <col min="15" max="15" width="12.3" style="84" hidden="1" customWidth="1"/>
    <col min="16" max="16" width="10.4" style="84" hidden="1" customWidth="1"/>
    <col min="17" max="17" width="11" style="84" hidden="1" customWidth="1"/>
    <col min="18" max="19" width="6" style="84" hidden="1" customWidth="1"/>
    <col min="20" max="20" width="11.8" style="84" hidden="1" customWidth="1"/>
    <col min="21" max="21" width="6.9" style="84" hidden="1" customWidth="1"/>
    <col min="22" max="22" width="6.1" style="84" hidden="1" customWidth="1"/>
    <col min="23" max="23" width="20" style="88" hidden="1" customWidth="1"/>
    <col min="24" max="24" width="12.3" style="84" hidden="1" customWidth="1"/>
    <col min="25" max="25" width="10.4" style="84" hidden="1" customWidth="1"/>
    <col min="26" max="26" width="11" style="84" hidden="1" customWidth="1"/>
    <col min="27" max="16384" width="9" style="84"/>
  </cols>
  <sheetData>
    <row r="1" s="84" customFormat="1" spans="1:24">
      <c r="A1" s="92" t="s">
        <v>61</v>
      </c>
      <c r="B1" s="93"/>
      <c r="C1" s="94"/>
      <c r="D1" s="95"/>
      <c r="E1" s="96"/>
      <c r="F1" s="97"/>
      <c r="G1" s="98"/>
      <c r="H1" s="97"/>
      <c r="I1" s="97"/>
      <c r="J1" s="138"/>
      <c r="K1" s="97"/>
      <c r="L1" s="139"/>
      <c r="M1" s="97"/>
      <c r="N1" s="97"/>
      <c r="O1" s="140"/>
      <c r="W1" s="97"/>
      <c r="X1" s="140"/>
    </row>
    <row r="2" s="84" customFormat="1" ht="21" spans="1:24">
      <c r="A2" s="99" t="s">
        <v>62</v>
      </c>
      <c r="B2" s="99"/>
      <c r="C2" s="99"/>
      <c r="D2" s="99"/>
      <c r="E2" s="100"/>
      <c r="F2" s="101"/>
      <c r="G2" s="101"/>
      <c r="H2" s="101"/>
      <c r="I2" s="101"/>
      <c r="J2" s="102"/>
      <c r="K2" s="101"/>
      <c r="L2" s="141"/>
      <c r="M2" s="101"/>
      <c r="N2" s="101"/>
      <c r="O2" s="140"/>
      <c r="W2" s="101"/>
      <c r="X2" s="140"/>
    </row>
    <row r="3" s="84" customFormat="1" ht="20" spans="1:24">
      <c r="A3" s="99"/>
      <c r="B3" s="99"/>
      <c r="C3" s="99"/>
      <c r="D3" s="99"/>
      <c r="E3" s="100"/>
      <c r="F3" s="101"/>
      <c r="G3" s="102"/>
      <c r="H3" s="101"/>
      <c r="I3" s="142" t="s">
        <v>3</v>
      </c>
      <c r="J3" s="143"/>
      <c r="K3" s="143"/>
      <c r="L3" s="141"/>
      <c r="M3" s="101"/>
      <c r="N3" s="101"/>
      <c r="O3" s="140"/>
      <c r="W3" s="101"/>
      <c r="X3" s="140"/>
    </row>
    <row r="4" s="84" customFormat="1" spans="1:26">
      <c r="A4" s="103" t="s">
        <v>63</v>
      </c>
      <c r="B4" s="103" t="s">
        <v>64</v>
      </c>
      <c r="C4" s="103" t="s">
        <v>65</v>
      </c>
      <c r="D4" s="103"/>
      <c r="E4" s="104" t="s">
        <v>66</v>
      </c>
      <c r="F4" s="105" t="s">
        <v>67</v>
      </c>
      <c r="G4" s="105"/>
      <c r="H4" s="105"/>
      <c r="I4" s="105"/>
      <c r="J4" s="105"/>
      <c r="K4" s="105" t="s">
        <v>66</v>
      </c>
      <c r="L4" s="144"/>
      <c r="M4" s="145" t="s">
        <v>68</v>
      </c>
      <c r="N4" s="146"/>
      <c r="O4" s="147" t="s">
        <v>69</v>
      </c>
      <c r="P4" s="147"/>
      <c r="Q4" s="147"/>
      <c r="R4" s="105" t="s">
        <v>66</v>
      </c>
      <c r="S4" s="105"/>
      <c r="T4" s="153" t="s">
        <v>70</v>
      </c>
      <c r="W4" s="147" t="s">
        <v>71</v>
      </c>
      <c r="X4" s="147" t="s">
        <v>72</v>
      </c>
      <c r="Y4" s="147"/>
      <c r="Z4" s="147"/>
    </row>
    <row r="5" s="84" customFormat="1" spans="1:26">
      <c r="A5" s="103"/>
      <c r="B5" s="103"/>
      <c r="C5" s="103" t="s">
        <v>73</v>
      </c>
      <c r="D5" s="103" t="s">
        <v>74</v>
      </c>
      <c r="E5" s="104"/>
      <c r="F5" s="105" t="s">
        <v>73</v>
      </c>
      <c r="G5" s="105" t="s">
        <v>66</v>
      </c>
      <c r="H5" s="105" t="s">
        <v>74</v>
      </c>
      <c r="I5" s="105" t="s">
        <v>66</v>
      </c>
      <c r="J5" s="105" t="s">
        <v>75</v>
      </c>
      <c r="K5" s="105"/>
      <c r="L5" s="144"/>
      <c r="M5" s="105" t="s">
        <v>73</v>
      </c>
      <c r="N5" s="147" t="s">
        <v>74</v>
      </c>
      <c r="O5" s="147" t="s">
        <v>73</v>
      </c>
      <c r="P5" s="147" t="s">
        <v>74</v>
      </c>
      <c r="Q5" s="154" t="s">
        <v>75</v>
      </c>
      <c r="R5" s="105"/>
      <c r="S5" s="105"/>
      <c r="T5" s="153"/>
      <c r="W5" s="147" t="s">
        <v>73</v>
      </c>
      <c r="X5" s="147" t="s">
        <v>73</v>
      </c>
      <c r="Y5" s="147" t="s">
        <v>74</v>
      </c>
      <c r="Z5" s="154" t="s">
        <v>75</v>
      </c>
    </row>
    <row r="6" s="84" customFormat="1" spans="1:26">
      <c r="A6" s="106" t="s">
        <v>76</v>
      </c>
      <c r="B6" s="107" t="s">
        <v>77</v>
      </c>
      <c r="C6" s="108">
        <v>157.19</v>
      </c>
      <c r="D6" s="109"/>
      <c r="E6" s="110"/>
      <c r="F6" s="108">
        <v>157.19</v>
      </c>
      <c r="G6" s="108"/>
      <c r="H6" s="108"/>
      <c r="I6" s="108"/>
      <c r="J6" s="119">
        <f t="shared" ref="J6:J14" si="0">F6+H6</f>
        <v>157.19</v>
      </c>
      <c r="K6" s="108"/>
      <c r="L6" s="139"/>
      <c r="M6" s="108">
        <v>162.59</v>
      </c>
      <c r="N6" s="108">
        <v>12.35</v>
      </c>
      <c r="O6" s="108"/>
      <c r="P6" s="108"/>
      <c r="Q6" s="108"/>
      <c r="R6" s="155"/>
      <c r="S6" s="155"/>
      <c r="T6" s="155"/>
      <c r="W6" s="108">
        <v>146.87</v>
      </c>
      <c r="X6" s="108">
        <v>360.77</v>
      </c>
      <c r="Y6" s="108">
        <v>91.78</v>
      </c>
      <c r="Z6" s="108">
        <f t="shared" ref="Z6:Z21" si="1">X6+Y6</f>
        <v>452.55</v>
      </c>
    </row>
    <row r="7" s="84" customFormat="1" spans="1:26">
      <c r="A7" s="106"/>
      <c r="B7" s="107" t="s">
        <v>78</v>
      </c>
      <c r="C7" s="107"/>
      <c r="D7" s="109"/>
      <c r="E7" s="110"/>
      <c r="F7" s="108"/>
      <c r="G7" s="108"/>
      <c r="H7" s="108"/>
      <c r="I7" s="108"/>
      <c r="J7" s="119"/>
      <c r="K7" s="108"/>
      <c r="L7" s="139"/>
      <c r="M7" s="108">
        <v>173.99</v>
      </c>
      <c r="N7" s="108"/>
      <c r="O7" s="108"/>
      <c r="P7" s="108"/>
      <c r="Q7" s="108"/>
      <c r="R7" s="155"/>
      <c r="S7" s="155"/>
      <c r="T7" s="155"/>
      <c r="W7" s="108">
        <v>153.26</v>
      </c>
      <c r="X7" s="108">
        <v>69.73</v>
      </c>
      <c r="Y7" s="108">
        <v>15.82</v>
      </c>
      <c r="Z7" s="108">
        <f t="shared" si="1"/>
        <v>85.55</v>
      </c>
    </row>
    <row r="8" s="84" customFormat="1" spans="1:26">
      <c r="A8" s="106"/>
      <c r="B8" s="107" t="s">
        <v>79</v>
      </c>
      <c r="C8" s="107"/>
      <c r="D8" s="109"/>
      <c r="E8" s="110"/>
      <c r="F8" s="108"/>
      <c r="G8" s="108"/>
      <c r="H8" s="108"/>
      <c r="I8" s="108"/>
      <c r="J8" s="119"/>
      <c r="K8" s="108"/>
      <c r="L8" s="139"/>
      <c r="M8" s="108">
        <v>122.89</v>
      </c>
      <c r="N8" s="108"/>
      <c r="O8" s="108"/>
      <c r="P8" s="108"/>
      <c r="Q8" s="108"/>
      <c r="R8" s="155"/>
      <c r="S8" s="155"/>
      <c r="T8" s="155"/>
      <c r="W8" s="108">
        <v>17.57</v>
      </c>
      <c r="X8" s="108">
        <v>6.16</v>
      </c>
      <c r="Y8" s="108">
        <v>61.33</v>
      </c>
      <c r="Z8" s="108">
        <f t="shared" si="1"/>
        <v>67.49</v>
      </c>
    </row>
    <row r="9" s="84" customFormat="1" spans="1:26">
      <c r="A9" s="106"/>
      <c r="B9" s="107" t="s">
        <v>80</v>
      </c>
      <c r="C9" s="108">
        <v>304.29</v>
      </c>
      <c r="D9" s="109"/>
      <c r="E9" s="110"/>
      <c r="F9" s="108">
        <v>304.29</v>
      </c>
      <c r="G9" s="111"/>
      <c r="H9" s="108"/>
      <c r="I9" s="108"/>
      <c r="J9" s="119">
        <f t="shared" si="0"/>
        <v>304.29</v>
      </c>
      <c r="K9" s="108"/>
      <c r="L9" s="139"/>
      <c r="M9" s="108">
        <v>78.94</v>
      </c>
      <c r="N9" s="108"/>
      <c r="O9" s="108"/>
      <c r="P9" s="108"/>
      <c r="Q9" s="108"/>
      <c r="R9" s="155"/>
      <c r="S9" s="155"/>
      <c r="T9" s="155"/>
      <c r="W9" s="108">
        <v>80.33</v>
      </c>
      <c r="X9" s="108">
        <v>48.15</v>
      </c>
      <c r="Y9" s="108">
        <v>22.5</v>
      </c>
      <c r="Z9" s="108">
        <f t="shared" si="1"/>
        <v>70.65</v>
      </c>
    </row>
    <row r="10" s="84" customFormat="1" spans="1:26">
      <c r="A10" s="106"/>
      <c r="B10" s="107" t="s">
        <v>81</v>
      </c>
      <c r="C10" s="107"/>
      <c r="D10" s="109"/>
      <c r="E10" s="110"/>
      <c r="F10" s="108">
        <v>24.44</v>
      </c>
      <c r="G10" s="111"/>
      <c r="H10" s="108"/>
      <c r="I10" s="119"/>
      <c r="J10" s="119">
        <f t="shared" si="0"/>
        <v>24.44</v>
      </c>
      <c r="K10" s="119"/>
      <c r="L10" s="139"/>
      <c r="M10" s="108">
        <v>25.35</v>
      </c>
      <c r="N10" s="108">
        <v>1.58</v>
      </c>
      <c r="O10" s="108"/>
      <c r="P10" s="108"/>
      <c r="Q10" s="108"/>
      <c r="R10" s="155"/>
      <c r="S10" s="155"/>
      <c r="T10" s="155"/>
      <c r="W10" s="108">
        <v>51.49</v>
      </c>
      <c r="X10" s="108">
        <v>9.94</v>
      </c>
      <c r="Y10" s="108">
        <v>13.8</v>
      </c>
      <c r="Z10" s="108">
        <f t="shared" si="1"/>
        <v>23.74</v>
      </c>
    </row>
    <row r="11" s="84" customFormat="1" spans="1:26">
      <c r="A11" s="106"/>
      <c r="B11" s="107" t="s">
        <v>82</v>
      </c>
      <c r="C11" s="108">
        <f>C6*16%</f>
        <v>25.1504</v>
      </c>
      <c r="D11" s="109"/>
      <c r="E11" s="110"/>
      <c r="F11" s="108">
        <f>F6*16%</f>
        <v>25.1504</v>
      </c>
      <c r="G11" s="108"/>
      <c r="H11" s="108"/>
      <c r="I11" s="108"/>
      <c r="J11" s="119">
        <f t="shared" si="0"/>
        <v>25.1504</v>
      </c>
      <c r="K11" s="108"/>
      <c r="L11" s="139"/>
      <c r="M11" s="108">
        <v>51.83</v>
      </c>
      <c r="N11" s="108"/>
      <c r="O11" s="108"/>
      <c r="P11" s="108"/>
      <c r="Q11" s="108"/>
      <c r="R11" s="155"/>
      <c r="S11" s="155"/>
      <c r="T11" s="155"/>
      <c r="W11" s="108"/>
      <c r="X11" s="108"/>
      <c r="Y11" s="108"/>
      <c r="Z11" s="108">
        <f t="shared" si="1"/>
        <v>0</v>
      </c>
    </row>
    <row r="12" s="84" customFormat="1" spans="1:26">
      <c r="A12" s="106"/>
      <c r="B12" s="107" t="s">
        <v>83</v>
      </c>
      <c r="C12" s="108">
        <f>C6*7%+0.0096*28</f>
        <v>11.2721</v>
      </c>
      <c r="D12" s="109"/>
      <c r="E12" s="110"/>
      <c r="F12" s="108">
        <f>F6*7%+0.0096*28</f>
        <v>11.2721</v>
      </c>
      <c r="G12" s="108"/>
      <c r="H12" s="108"/>
      <c r="I12" s="108"/>
      <c r="J12" s="119">
        <f t="shared" si="0"/>
        <v>11.2721</v>
      </c>
      <c r="K12" s="108"/>
      <c r="L12" s="139"/>
      <c r="M12" s="108">
        <v>25.15</v>
      </c>
      <c r="N12" s="108"/>
      <c r="O12" s="108"/>
      <c r="P12" s="108"/>
      <c r="Q12" s="108"/>
      <c r="R12" s="155"/>
      <c r="S12" s="155"/>
      <c r="T12" s="155"/>
      <c r="W12" s="108">
        <v>27.32</v>
      </c>
      <c r="X12" s="108"/>
      <c r="Y12" s="108"/>
      <c r="Z12" s="108">
        <f t="shared" si="1"/>
        <v>0</v>
      </c>
    </row>
    <row r="13" s="84" customFormat="1" spans="1:26">
      <c r="A13" s="106"/>
      <c r="B13" s="107" t="s">
        <v>84</v>
      </c>
      <c r="C13" s="108">
        <f>C6*8%</f>
        <v>12.5752</v>
      </c>
      <c r="D13" s="109"/>
      <c r="E13" s="110"/>
      <c r="F13" s="108">
        <f>F6*8%</f>
        <v>12.5752</v>
      </c>
      <c r="G13" s="108"/>
      <c r="H13" s="108"/>
      <c r="I13" s="108"/>
      <c r="J13" s="119">
        <f t="shared" si="0"/>
        <v>12.5752</v>
      </c>
      <c r="K13" s="108"/>
      <c r="L13" s="139"/>
      <c r="M13" s="108"/>
      <c r="N13" s="108"/>
      <c r="O13" s="108"/>
      <c r="P13" s="108"/>
      <c r="Q13" s="108"/>
      <c r="R13" s="155"/>
      <c r="S13" s="155"/>
      <c r="T13" s="155"/>
      <c r="W13" s="108"/>
      <c r="X13" s="108"/>
      <c r="Y13" s="108"/>
      <c r="Z13" s="108">
        <f t="shared" si="1"/>
        <v>0</v>
      </c>
    </row>
    <row r="14" s="84" customFormat="1" spans="1:26">
      <c r="A14" s="106"/>
      <c r="B14" s="107" t="s">
        <v>85</v>
      </c>
      <c r="C14" s="108">
        <v>18.87</v>
      </c>
      <c r="D14" s="109"/>
      <c r="E14" s="110"/>
      <c r="F14" s="108">
        <v>18.87</v>
      </c>
      <c r="G14" s="108"/>
      <c r="H14" s="108"/>
      <c r="I14" s="108"/>
      <c r="J14" s="119">
        <f t="shared" si="0"/>
        <v>18.87</v>
      </c>
      <c r="K14" s="108"/>
      <c r="L14" s="139"/>
      <c r="M14" s="108">
        <v>7.29</v>
      </c>
      <c r="N14" s="108"/>
      <c r="O14" s="108"/>
      <c r="P14" s="108"/>
      <c r="Q14" s="108"/>
      <c r="R14" s="155"/>
      <c r="S14" s="155"/>
      <c r="T14" s="155"/>
      <c r="W14" s="108">
        <v>3.62</v>
      </c>
      <c r="X14" s="108">
        <v>94.02</v>
      </c>
      <c r="Y14" s="108"/>
      <c r="Z14" s="108">
        <f t="shared" si="1"/>
        <v>94.02</v>
      </c>
    </row>
    <row r="15" s="84" customFormat="1" spans="1:26">
      <c r="A15" s="106"/>
      <c r="B15" s="107" t="s">
        <v>86</v>
      </c>
      <c r="C15" s="107"/>
      <c r="D15" s="109"/>
      <c r="E15" s="110"/>
      <c r="F15" s="108"/>
      <c r="G15" s="108"/>
      <c r="H15" s="108"/>
      <c r="I15" s="108"/>
      <c r="J15" s="119"/>
      <c r="K15" s="108"/>
      <c r="L15" s="139"/>
      <c r="M15" s="108"/>
      <c r="N15" s="108"/>
      <c r="O15" s="108"/>
      <c r="P15" s="108"/>
      <c r="Q15" s="108"/>
      <c r="R15" s="155"/>
      <c r="S15" s="155"/>
      <c r="T15" s="155"/>
      <c r="W15" s="108">
        <v>2.86</v>
      </c>
      <c r="X15" s="108"/>
      <c r="Y15" s="108"/>
      <c r="Z15" s="108">
        <f t="shared" si="1"/>
        <v>0</v>
      </c>
    </row>
    <row r="16" s="84" customFormat="1" spans="1:26">
      <c r="A16" s="106"/>
      <c r="B16" s="107" t="s">
        <v>87</v>
      </c>
      <c r="C16" s="107">
        <v>27.36</v>
      </c>
      <c r="D16" s="108"/>
      <c r="E16" s="110"/>
      <c r="F16" s="108"/>
      <c r="G16" s="111"/>
      <c r="H16" s="108"/>
      <c r="I16" s="148"/>
      <c r="J16" s="119"/>
      <c r="K16" s="148"/>
      <c r="L16" s="139"/>
      <c r="M16" s="108">
        <v>20.53</v>
      </c>
      <c r="N16" s="108">
        <v>3.24</v>
      </c>
      <c r="O16" s="108"/>
      <c r="P16" s="108"/>
      <c r="Q16" s="108"/>
      <c r="R16" s="155"/>
      <c r="S16" s="155"/>
      <c r="T16" s="155"/>
      <c r="W16" s="108">
        <v>140.73</v>
      </c>
      <c r="X16" s="108">
        <v>65.4</v>
      </c>
      <c r="Y16" s="108"/>
      <c r="Z16" s="108">
        <f t="shared" si="1"/>
        <v>65.4</v>
      </c>
    </row>
    <row r="17" s="85" customFormat="1" spans="1:26">
      <c r="A17" s="112" t="s">
        <v>88</v>
      </c>
      <c r="B17" s="112"/>
      <c r="C17" s="112">
        <f t="shared" ref="C17:F17" si="2">SUM(C6:C16)</f>
        <v>556.7077</v>
      </c>
      <c r="D17" s="112">
        <f t="shared" si="2"/>
        <v>0</v>
      </c>
      <c r="E17" s="113"/>
      <c r="F17" s="112">
        <f t="shared" si="2"/>
        <v>553.7877</v>
      </c>
      <c r="G17" s="112"/>
      <c r="H17" s="112">
        <f>SUM(H6:H16)</f>
        <v>0</v>
      </c>
      <c r="I17" s="112"/>
      <c r="J17" s="112">
        <f>SUM(F17:H17)</f>
        <v>553.7877</v>
      </c>
      <c r="K17" s="112"/>
      <c r="L17" s="139"/>
      <c r="M17" s="112">
        <f t="shared" ref="M17:P17" si="3">SUM(M6:M16)</f>
        <v>668.56</v>
      </c>
      <c r="N17" s="112">
        <f t="shared" si="3"/>
        <v>17.17</v>
      </c>
      <c r="O17" s="112">
        <f t="shared" si="3"/>
        <v>0</v>
      </c>
      <c r="P17" s="112">
        <f t="shared" si="3"/>
        <v>0</v>
      </c>
      <c r="Q17" s="105">
        <f>O17+P17</f>
        <v>0</v>
      </c>
      <c r="R17" s="135"/>
      <c r="S17" s="135"/>
      <c r="T17" s="155"/>
      <c r="U17" s="85">
        <f>C17-L17</f>
        <v>556.7077</v>
      </c>
      <c r="W17" s="112">
        <f t="shared" ref="W17:Y17" si="4">SUM(W6:W16)</f>
        <v>624.05</v>
      </c>
      <c r="X17" s="112">
        <f t="shared" si="4"/>
        <v>654.17</v>
      </c>
      <c r="Y17" s="112">
        <f t="shared" si="4"/>
        <v>205.23</v>
      </c>
      <c r="Z17" s="108">
        <f t="shared" si="1"/>
        <v>859.4</v>
      </c>
    </row>
    <row r="18" s="84" customFormat="1" ht="28" spans="1:26">
      <c r="A18" s="103" t="s">
        <v>89</v>
      </c>
      <c r="B18" s="107" t="s">
        <v>90</v>
      </c>
      <c r="C18" s="107"/>
      <c r="D18" s="109"/>
      <c r="E18" s="110"/>
      <c r="F18" s="108">
        <v>0.8</v>
      </c>
      <c r="G18" s="111"/>
      <c r="H18" s="108"/>
      <c r="I18" s="111"/>
      <c r="J18" s="119">
        <f t="shared" ref="J18:J36" si="5">F18+H18</f>
        <v>0.8</v>
      </c>
      <c r="K18" s="108"/>
      <c r="L18" s="139"/>
      <c r="M18" s="108">
        <v>8.3</v>
      </c>
      <c r="N18" s="108"/>
      <c r="O18" s="108"/>
      <c r="P18" s="108"/>
      <c r="Q18" s="108"/>
      <c r="R18" s="155"/>
      <c r="S18" s="155"/>
      <c r="T18" s="155"/>
      <c r="W18" s="108">
        <v>1.22</v>
      </c>
      <c r="X18" s="108"/>
      <c r="Y18" s="108"/>
      <c r="Z18" s="108">
        <f t="shared" si="1"/>
        <v>0</v>
      </c>
    </row>
    <row r="19" s="85" customFormat="1" ht="18" customHeight="1" spans="1:26">
      <c r="A19" s="103" t="s">
        <v>88</v>
      </c>
      <c r="B19" s="103"/>
      <c r="C19" s="103">
        <f t="shared" ref="C19:F19" si="6">SUM(C18:C18)</f>
        <v>0</v>
      </c>
      <c r="D19" s="103">
        <f t="shared" si="6"/>
        <v>0</v>
      </c>
      <c r="E19" s="103"/>
      <c r="F19" s="105">
        <f t="shared" si="6"/>
        <v>0.8</v>
      </c>
      <c r="G19" s="105"/>
      <c r="H19" s="105">
        <f>SUM(H18:H18)</f>
        <v>0</v>
      </c>
      <c r="I19" s="105"/>
      <c r="J19" s="132">
        <f t="shared" si="5"/>
        <v>0.8</v>
      </c>
      <c r="K19" s="105"/>
      <c r="L19" s="139"/>
      <c r="M19" s="105">
        <f t="shared" ref="M19:P19" si="7">SUM(M18:M18)</f>
        <v>8.3</v>
      </c>
      <c r="N19" s="105">
        <f t="shared" si="7"/>
        <v>0</v>
      </c>
      <c r="O19" s="105">
        <f t="shared" si="7"/>
        <v>0</v>
      </c>
      <c r="P19" s="105">
        <f t="shared" si="7"/>
        <v>0</v>
      </c>
      <c r="Q19" s="108">
        <f>O19+P19</f>
        <v>0</v>
      </c>
      <c r="R19" s="135"/>
      <c r="S19" s="135"/>
      <c r="T19" s="155"/>
      <c r="U19" s="85">
        <f>C19-L19</f>
        <v>0</v>
      </c>
      <c r="W19" s="105">
        <f t="shared" ref="W19:Y19" si="8">SUM(W18:W18)</f>
        <v>1.22</v>
      </c>
      <c r="X19" s="105">
        <f t="shared" si="8"/>
        <v>0</v>
      </c>
      <c r="Y19" s="105">
        <f t="shared" si="8"/>
        <v>0</v>
      </c>
      <c r="Z19" s="108">
        <f t="shared" si="1"/>
        <v>0</v>
      </c>
    </row>
    <row r="20" s="84" customFormat="1" spans="1:26">
      <c r="A20" s="114" t="s">
        <v>91</v>
      </c>
      <c r="B20" s="107" t="s">
        <v>92</v>
      </c>
      <c r="C20" s="115">
        <v>94</v>
      </c>
      <c r="D20" s="109"/>
      <c r="E20" s="116"/>
      <c r="F20" s="108">
        <v>15.6</v>
      </c>
      <c r="G20" s="108"/>
      <c r="H20" s="108">
        <v>4.45</v>
      </c>
      <c r="I20" s="120"/>
      <c r="J20" s="119">
        <f t="shared" si="5"/>
        <v>20.05</v>
      </c>
      <c r="K20" s="108"/>
      <c r="L20" s="139"/>
      <c r="M20" s="109">
        <v>186.18</v>
      </c>
      <c r="N20" s="109">
        <v>35.87</v>
      </c>
      <c r="O20" s="109"/>
      <c r="P20" s="108"/>
      <c r="Q20" s="108"/>
      <c r="R20" s="155"/>
      <c r="S20" s="155"/>
      <c r="T20" s="155"/>
      <c r="W20" s="109">
        <v>99.56</v>
      </c>
      <c r="X20" s="108">
        <v>30.07</v>
      </c>
      <c r="Y20" s="108">
        <v>53.04</v>
      </c>
      <c r="Z20" s="108">
        <f t="shared" si="1"/>
        <v>83.11</v>
      </c>
    </row>
    <row r="21" s="84" customFormat="1" spans="1:26">
      <c r="A21" s="117"/>
      <c r="B21" s="107" t="s">
        <v>93</v>
      </c>
      <c r="C21" s="118"/>
      <c r="D21" s="109"/>
      <c r="E21" s="116"/>
      <c r="F21" s="108">
        <v>10.29</v>
      </c>
      <c r="G21" s="108"/>
      <c r="H21" s="108">
        <v>11.28</v>
      </c>
      <c r="I21" s="120"/>
      <c r="J21" s="119">
        <f t="shared" si="5"/>
        <v>21.57</v>
      </c>
      <c r="K21" s="108"/>
      <c r="L21" s="139"/>
      <c r="M21" s="109">
        <v>148.36</v>
      </c>
      <c r="N21" s="109">
        <v>68.33</v>
      </c>
      <c r="O21" s="109"/>
      <c r="P21" s="108"/>
      <c r="Q21" s="108"/>
      <c r="R21" s="155"/>
      <c r="S21" s="155"/>
      <c r="T21" s="155"/>
      <c r="W21" s="109">
        <v>96.94</v>
      </c>
      <c r="X21" s="108">
        <v>43.7</v>
      </c>
      <c r="Y21" s="108">
        <v>59.53</v>
      </c>
      <c r="Z21" s="108">
        <f t="shared" si="1"/>
        <v>103.23</v>
      </c>
    </row>
    <row r="22" s="84" customFormat="1" spans="1:26">
      <c r="A22" s="117"/>
      <c r="B22" s="107" t="s">
        <v>94</v>
      </c>
      <c r="C22" s="118"/>
      <c r="D22" s="109"/>
      <c r="E22" s="116"/>
      <c r="F22" s="108">
        <v>2.67</v>
      </c>
      <c r="G22" s="108"/>
      <c r="H22" s="108"/>
      <c r="I22" s="120"/>
      <c r="J22" s="119">
        <f t="shared" si="5"/>
        <v>2.67</v>
      </c>
      <c r="K22" s="108"/>
      <c r="L22" s="139"/>
      <c r="M22" s="109"/>
      <c r="N22" s="109"/>
      <c r="O22" s="109"/>
      <c r="P22" s="108"/>
      <c r="Q22" s="108"/>
      <c r="R22" s="155"/>
      <c r="S22" s="155"/>
      <c r="T22" s="155"/>
      <c r="W22" s="109"/>
      <c r="X22" s="108"/>
      <c r="Y22" s="108"/>
      <c r="Z22" s="108"/>
    </row>
    <row r="23" s="84" customFormat="1" spans="1:26">
      <c r="A23" s="117"/>
      <c r="B23" s="107" t="s">
        <v>95</v>
      </c>
      <c r="C23" s="118"/>
      <c r="D23" s="109"/>
      <c r="E23" s="116"/>
      <c r="F23" s="108">
        <v>2.87</v>
      </c>
      <c r="G23" s="108"/>
      <c r="H23" s="108"/>
      <c r="I23" s="120"/>
      <c r="J23" s="119">
        <f t="shared" si="5"/>
        <v>2.87</v>
      </c>
      <c r="K23" s="108"/>
      <c r="L23" s="139"/>
      <c r="M23" s="109">
        <v>6.12</v>
      </c>
      <c r="N23" s="109">
        <v>12.69</v>
      </c>
      <c r="O23" s="109"/>
      <c r="P23" s="108"/>
      <c r="Q23" s="108"/>
      <c r="R23" s="155"/>
      <c r="S23" s="155"/>
      <c r="T23" s="155"/>
      <c r="W23" s="109">
        <v>9.6</v>
      </c>
      <c r="X23" s="108">
        <v>16.88</v>
      </c>
      <c r="Y23" s="108">
        <v>3.32</v>
      </c>
      <c r="Z23" s="108">
        <f t="shared" ref="Z23:Z27" si="9">X23+Y23</f>
        <v>20.2</v>
      </c>
    </row>
    <row r="24" s="84" customFormat="1" spans="1:26">
      <c r="A24" s="117"/>
      <c r="B24" s="107" t="s">
        <v>96</v>
      </c>
      <c r="C24" s="118"/>
      <c r="D24" s="109"/>
      <c r="E24" s="116"/>
      <c r="F24" s="108">
        <v>26.41</v>
      </c>
      <c r="G24" s="119"/>
      <c r="H24" s="108">
        <v>6.9</v>
      </c>
      <c r="I24" s="120"/>
      <c r="J24" s="119">
        <f t="shared" si="5"/>
        <v>33.31</v>
      </c>
      <c r="K24" s="108"/>
      <c r="L24" s="139"/>
      <c r="M24" s="109">
        <v>2.79</v>
      </c>
      <c r="N24" s="109">
        <v>10.87</v>
      </c>
      <c r="O24" s="109"/>
      <c r="P24" s="108"/>
      <c r="Q24" s="108"/>
      <c r="R24" s="155"/>
      <c r="S24" s="155"/>
      <c r="T24" s="155"/>
      <c r="W24" s="109">
        <v>0.8</v>
      </c>
      <c r="X24" s="108">
        <v>0.8</v>
      </c>
      <c r="Y24" s="108"/>
      <c r="Z24" s="108">
        <f t="shared" si="9"/>
        <v>0.8</v>
      </c>
    </row>
    <row r="25" s="84" customFormat="1" spans="1:26">
      <c r="A25" s="117"/>
      <c r="B25" s="107" t="s">
        <v>97</v>
      </c>
      <c r="C25" s="118"/>
      <c r="D25" s="109"/>
      <c r="E25" s="116"/>
      <c r="F25" s="108">
        <v>10.87</v>
      </c>
      <c r="G25" s="111"/>
      <c r="H25" s="108"/>
      <c r="I25" s="120"/>
      <c r="J25" s="119">
        <f t="shared" si="5"/>
        <v>10.87</v>
      </c>
      <c r="K25" s="108"/>
      <c r="L25" s="139"/>
      <c r="M25" s="109">
        <v>9.32</v>
      </c>
      <c r="N25" s="109">
        <v>19.67</v>
      </c>
      <c r="O25" s="109"/>
      <c r="P25" s="108"/>
      <c r="Q25" s="108"/>
      <c r="R25" s="155"/>
      <c r="S25" s="155"/>
      <c r="T25" s="155"/>
      <c r="W25" s="109"/>
      <c r="X25" s="108"/>
      <c r="Y25" s="108"/>
      <c r="Z25" s="108">
        <f t="shared" si="9"/>
        <v>0</v>
      </c>
    </row>
    <row r="26" s="84" customFormat="1" spans="1:26">
      <c r="A26" s="117"/>
      <c r="B26" s="107" t="s">
        <v>98</v>
      </c>
      <c r="C26" s="118"/>
      <c r="D26" s="109"/>
      <c r="E26" s="116"/>
      <c r="F26" s="109">
        <v>1.2</v>
      </c>
      <c r="G26" s="108"/>
      <c r="H26" s="108">
        <v>22.83</v>
      </c>
      <c r="I26" s="111"/>
      <c r="J26" s="119">
        <f t="shared" si="5"/>
        <v>24.03</v>
      </c>
      <c r="K26" s="108"/>
      <c r="L26" s="139"/>
      <c r="M26" s="109">
        <v>51.11</v>
      </c>
      <c r="N26" s="109">
        <v>31.9</v>
      </c>
      <c r="O26" s="109"/>
      <c r="P26" s="108"/>
      <c r="Q26" s="108"/>
      <c r="R26" s="155"/>
      <c r="S26" s="155"/>
      <c r="T26" s="155"/>
      <c r="W26" s="109">
        <v>91.41</v>
      </c>
      <c r="X26" s="108">
        <v>162.9</v>
      </c>
      <c r="Y26" s="108">
        <v>56.28</v>
      </c>
      <c r="Z26" s="108">
        <f t="shared" si="9"/>
        <v>219.18</v>
      </c>
    </row>
    <row r="27" s="84" customFormat="1" spans="1:26">
      <c r="A27" s="117"/>
      <c r="B27" s="107" t="s">
        <v>99</v>
      </c>
      <c r="C27" s="118"/>
      <c r="D27" s="109"/>
      <c r="E27" s="116"/>
      <c r="F27" s="109"/>
      <c r="G27" s="120"/>
      <c r="H27" s="108"/>
      <c r="I27" s="108"/>
      <c r="J27" s="119">
        <f t="shared" si="5"/>
        <v>0</v>
      </c>
      <c r="K27" s="108"/>
      <c r="L27" s="139"/>
      <c r="M27" s="109"/>
      <c r="N27" s="109">
        <v>2.58</v>
      </c>
      <c r="O27" s="109"/>
      <c r="P27" s="108"/>
      <c r="Q27" s="108"/>
      <c r="R27" s="155"/>
      <c r="S27" s="155"/>
      <c r="T27" s="155"/>
      <c r="W27" s="109">
        <v>1.87</v>
      </c>
      <c r="X27" s="108">
        <v>1.87</v>
      </c>
      <c r="Y27" s="108"/>
      <c r="Z27" s="108">
        <f t="shared" si="9"/>
        <v>1.87</v>
      </c>
    </row>
    <row r="28" s="84" customFormat="1" spans="1:26">
      <c r="A28" s="117"/>
      <c r="B28" s="107" t="s">
        <v>100</v>
      </c>
      <c r="C28" s="118"/>
      <c r="D28" s="109"/>
      <c r="E28" s="116"/>
      <c r="F28" s="109"/>
      <c r="G28" s="120"/>
      <c r="H28" s="108">
        <v>188.24</v>
      </c>
      <c r="I28" s="108"/>
      <c r="J28" s="119">
        <f t="shared" si="5"/>
        <v>188.24</v>
      </c>
      <c r="K28" s="108"/>
      <c r="L28" s="139"/>
      <c r="M28" s="109"/>
      <c r="N28" s="109"/>
      <c r="O28" s="109"/>
      <c r="P28" s="108"/>
      <c r="Q28" s="108"/>
      <c r="R28" s="155"/>
      <c r="S28" s="155"/>
      <c r="T28" s="155"/>
      <c r="W28" s="109"/>
      <c r="X28" s="108"/>
      <c r="Y28" s="108"/>
      <c r="Z28" s="108"/>
    </row>
    <row r="29" s="84" customFormat="1" spans="1:26">
      <c r="A29" s="117"/>
      <c r="B29" s="107" t="s">
        <v>101</v>
      </c>
      <c r="C29" s="118"/>
      <c r="D29" s="109"/>
      <c r="E29" s="116"/>
      <c r="F29" s="109"/>
      <c r="G29" s="108"/>
      <c r="H29" s="108"/>
      <c r="I29" s="108"/>
      <c r="J29" s="119">
        <f t="shared" si="5"/>
        <v>0</v>
      </c>
      <c r="K29" s="108"/>
      <c r="L29" s="139"/>
      <c r="M29" s="109"/>
      <c r="N29" s="109">
        <v>0.94</v>
      </c>
      <c r="O29" s="109"/>
      <c r="P29" s="108"/>
      <c r="Q29" s="108"/>
      <c r="R29" s="155"/>
      <c r="S29" s="155"/>
      <c r="T29" s="155"/>
      <c r="W29" s="109"/>
      <c r="X29" s="108"/>
      <c r="Y29" s="108"/>
      <c r="Z29" s="108">
        <f t="shared" ref="Z29:Z31" si="10">X29+Y29</f>
        <v>0</v>
      </c>
    </row>
    <row r="30" s="84" customFormat="1" spans="1:26">
      <c r="A30" s="117"/>
      <c r="B30" s="107" t="s">
        <v>102</v>
      </c>
      <c r="C30" s="118"/>
      <c r="D30" s="109"/>
      <c r="E30" s="116"/>
      <c r="F30" s="109"/>
      <c r="G30" s="108"/>
      <c r="H30" s="108"/>
      <c r="I30" s="120"/>
      <c r="J30" s="119">
        <f t="shared" si="5"/>
        <v>0</v>
      </c>
      <c r="K30" s="108"/>
      <c r="L30" s="139"/>
      <c r="M30" s="109"/>
      <c r="N30" s="109">
        <v>13.11</v>
      </c>
      <c r="O30" s="109"/>
      <c r="P30" s="108"/>
      <c r="Q30" s="108"/>
      <c r="R30" s="155"/>
      <c r="S30" s="155"/>
      <c r="T30" s="155"/>
      <c r="W30" s="109">
        <v>2.62</v>
      </c>
      <c r="X30" s="108">
        <v>0.39</v>
      </c>
      <c r="Y30" s="108"/>
      <c r="Z30" s="108">
        <f t="shared" si="10"/>
        <v>0.39</v>
      </c>
    </row>
    <row r="31" s="84" customFormat="1" spans="1:26">
      <c r="A31" s="117"/>
      <c r="B31" s="107" t="s">
        <v>103</v>
      </c>
      <c r="C31" s="118"/>
      <c r="D31" s="109"/>
      <c r="E31" s="116"/>
      <c r="F31" s="108">
        <v>55.74</v>
      </c>
      <c r="G31" s="120"/>
      <c r="H31" s="108">
        <v>8.4</v>
      </c>
      <c r="I31" s="120"/>
      <c r="J31" s="119">
        <f t="shared" si="5"/>
        <v>64.14</v>
      </c>
      <c r="K31" s="108"/>
      <c r="L31" s="139"/>
      <c r="M31" s="109">
        <v>4.06</v>
      </c>
      <c r="N31" s="109">
        <v>20.79</v>
      </c>
      <c r="O31" s="109"/>
      <c r="P31" s="108"/>
      <c r="Q31" s="108"/>
      <c r="R31" s="155"/>
      <c r="S31" s="155"/>
      <c r="T31" s="155"/>
      <c r="W31" s="109">
        <v>32.97</v>
      </c>
      <c r="X31" s="108">
        <v>13.8</v>
      </c>
      <c r="Y31" s="108">
        <v>19.17</v>
      </c>
      <c r="Z31" s="108">
        <f t="shared" si="10"/>
        <v>32.97</v>
      </c>
    </row>
    <row r="32" s="84" customFormat="1" spans="1:26">
      <c r="A32" s="121"/>
      <c r="B32" s="107" t="s">
        <v>104</v>
      </c>
      <c r="C32" s="118"/>
      <c r="D32" s="109"/>
      <c r="E32" s="116"/>
      <c r="F32" s="108"/>
      <c r="G32" s="120"/>
      <c r="H32" s="108"/>
      <c r="I32" s="120"/>
      <c r="J32" s="119">
        <f t="shared" si="5"/>
        <v>0</v>
      </c>
      <c r="K32" s="108"/>
      <c r="L32" s="139"/>
      <c r="M32" s="109"/>
      <c r="N32" s="109"/>
      <c r="O32" s="109"/>
      <c r="P32" s="108"/>
      <c r="Q32" s="108"/>
      <c r="R32" s="155"/>
      <c r="S32" s="155"/>
      <c r="T32" s="155"/>
      <c r="W32" s="109"/>
      <c r="X32" s="108"/>
      <c r="Y32" s="108"/>
      <c r="Z32" s="108"/>
    </row>
    <row r="33" s="84" customFormat="1" spans="1:26">
      <c r="A33" s="122" t="s">
        <v>91</v>
      </c>
      <c r="B33" s="107" t="s">
        <v>105</v>
      </c>
      <c r="C33" s="118"/>
      <c r="D33" s="109"/>
      <c r="E33" s="116"/>
      <c r="F33" s="108">
        <v>20.94</v>
      </c>
      <c r="G33" s="108"/>
      <c r="H33" s="108"/>
      <c r="I33" s="108"/>
      <c r="J33" s="119">
        <f t="shared" si="5"/>
        <v>20.94</v>
      </c>
      <c r="K33" s="108"/>
      <c r="L33" s="139"/>
      <c r="M33" s="109">
        <v>23.26</v>
      </c>
      <c r="N33" s="109"/>
      <c r="O33" s="109"/>
      <c r="P33" s="108"/>
      <c r="Q33" s="108"/>
      <c r="R33" s="155"/>
      <c r="S33" s="155"/>
      <c r="T33" s="155"/>
      <c r="W33" s="109">
        <v>2.64</v>
      </c>
      <c r="X33" s="108">
        <v>21.19</v>
      </c>
      <c r="Y33" s="108"/>
      <c r="Z33" s="108">
        <f t="shared" ref="Z33:Z37" si="11">X33+Y33</f>
        <v>21.19</v>
      </c>
    </row>
    <row r="34" s="84" customFormat="1" spans="1:26">
      <c r="A34" s="123"/>
      <c r="B34" s="107" t="s">
        <v>106</v>
      </c>
      <c r="C34" s="118"/>
      <c r="D34" s="109"/>
      <c r="E34" s="116"/>
      <c r="F34" s="108"/>
      <c r="G34" s="108"/>
      <c r="H34" s="108">
        <v>586.23</v>
      </c>
      <c r="I34" s="108"/>
      <c r="J34" s="119">
        <f t="shared" si="5"/>
        <v>586.23</v>
      </c>
      <c r="K34" s="108"/>
      <c r="L34" s="139"/>
      <c r="M34" s="109"/>
      <c r="N34" s="109"/>
      <c r="O34" s="109"/>
      <c r="P34" s="108"/>
      <c r="Q34" s="108"/>
      <c r="R34" s="155"/>
      <c r="S34" s="155"/>
      <c r="T34" s="155"/>
      <c r="W34" s="109"/>
      <c r="X34" s="108"/>
      <c r="Y34" s="108"/>
      <c r="Z34" s="108"/>
    </row>
    <row r="35" s="84" customFormat="1" spans="1:26">
      <c r="A35" s="123"/>
      <c r="B35" s="107" t="s">
        <v>107</v>
      </c>
      <c r="C35" s="118"/>
      <c r="D35" s="109"/>
      <c r="E35" s="116"/>
      <c r="F35" s="108">
        <v>2.93</v>
      </c>
      <c r="G35" s="111"/>
      <c r="H35" s="108">
        <v>6.93</v>
      </c>
      <c r="I35" s="111"/>
      <c r="J35" s="119">
        <f t="shared" si="5"/>
        <v>9.86</v>
      </c>
      <c r="K35" s="108"/>
      <c r="L35" s="139"/>
      <c r="M35" s="109">
        <v>0.08</v>
      </c>
      <c r="N35" s="109">
        <v>1.5</v>
      </c>
      <c r="O35" s="109"/>
      <c r="P35" s="108"/>
      <c r="Q35" s="108"/>
      <c r="R35" s="155"/>
      <c r="S35" s="155"/>
      <c r="T35" s="155"/>
      <c r="W35" s="109">
        <v>92.44</v>
      </c>
      <c r="X35" s="108">
        <v>105.83</v>
      </c>
      <c r="Y35" s="108">
        <v>41.72</v>
      </c>
      <c r="Z35" s="108">
        <f t="shared" si="11"/>
        <v>147.55</v>
      </c>
    </row>
    <row r="36" s="84" customFormat="1" spans="1:26">
      <c r="A36" s="124"/>
      <c r="B36" s="107" t="s">
        <v>108</v>
      </c>
      <c r="C36" s="125"/>
      <c r="D36" s="109"/>
      <c r="E36" s="116"/>
      <c r="F36" s="108">
        <v>4.83</v>
      </c>
      <c r="G36" s="111"/>
      <c r="H36" s="108">
        <v>6</v>
      </c>
      <c r="I36" s="111"/>
      <c r="J36" s="119">
        <f t="shared" si="5"/>
        <v>10.83</v>
      </c>
      <c r="K36" s="108"/>
      <c r="L36" s="139"/>
      <c r="M36" s="109">
        <v>19.6</v>
      </c>
      <c r="N36" s="109">
        <v>101.53</v>
      </c>
      <c r="O36" s="109"/>
      <c r="P36" s="108"/>
      <c r="Q36" s="108"/>
      <c r="R36" s="155"/>
      <c r="S36" s="155"/>
      <c r="T36" s="155"/>
      <c r="W36" s="105">
        <f t="shared" ref="W36:Y36" si="12">SUM(W20:W35)</f>
        <v>430.85</v>
      </c>
      <c r="X36" s="105">
        <f t="shared" si="12"/>
        <v>397.43</v>
      </c>
      <c r="Y36" s="105">
        <f t="shared" si="12"/>
        <v>233.06</v>
      </c>
      <c r="Z36" s="108">
        <f t="shared" si="11"/>
        <v>630.49</v>
      </c>
    </row>
    <row r="37" s="85" customFormat="1" spans="1:26">
      <c r="A37" s="112" t="s">
        <v>88</v>
      </c>
      <c r="B37" s="112"/>
      <c r="C37" s="112">
        <f t="shared" ref="C37:F37" si="13">SUM(C20:C36)</f>
        <v>94</v>
      </c>
      <c r="D37" s="112">
        <f t="shared" si="13"/>
        <v>0</v>
      </c>
      <c r="E37" s="112"/>
      <c r="F37" s="105">
        <f t="shared" si="13"/>
        <v>154.35</v>
      </c>
      <c r="G37" s="105"/>
      <c r="H37" s="105">
        <f>SUM(H20:H36)</f>
        <v>841.26</v>
      </c>
      <c r="I37" s="105"/>
      <c r="J37" s="105">
        <f t="shared" ref="J37:J43" si="14">SUM(F37:H37)</f>
        <v>995.61</v>
      </c>
      <c r="K37" s="105"/>
      <c r="L37" s="144"/>
      <c r="M37" s="105">
        <f t="shared" ref="M37:Q37" si="15">SUM(M20:M36)</f>
        <v>450.88</v>
      </c>
      <c r="N37" s="105">
        <f>SUM(N20:N36)+0.01</f>
        <v>319.79</v>
      </c>
      <c r="O37" s="105">
        <f t="shared" si="15"/>
        <v>0</v>
      </c>
      <c r="P37" s="105">
        <f t="shared" si="15"/>
        <v>0</v>
      </c>
      <c r="Q37" s="105">
        <f t="shared" si="15"/>
        <v>0</v>
      </c>
      <c r="R37" s="135"/>
      <c r="S37" s="135"/>
      <c r="T37" s="155"/>
      <c r="W37" s="108">
        <v>14.97</v>
      </c>
      <c r="X37" s="105"/>
      <c r="Y37" s="105"/>
      <c r="Z37" s="108">
        <f t="shared" si="11"/>
        <v>0</v>
      </c>
    </row>
    <row r="38" s="85" customFormat="1" spans="1:26">
      <c r="A38" s="126" t="s">
        <v>109</v>
      </c>
      <c r="B38" s="109" t="s">
        <v>110</v>
      </c>
      <c r="C38" s="112"/>
      <c r="D38" s="109"/>
      <c r="E38" s="112"/>
      <c r="F38" s="108"/>
      <c r="G38" s="105"/>
      <c r="H38" s="108">
        <v>29.67</v>
      </c>
      <c r="I38" s="105"/>
      <c r="J38" s="108">
        <f t="shared" si="14"/>
        <v>29.67</v>
      </c>
      <c r="K38" s="105"/>
      <c r="L38" s="144"/>
      <c r="M38" s="105"/>
      <c r="N38" s="108">
        <v>23.92</v>
      </c>
      <c r="O38" s="105"/>
      <c r="P38" s="105"/>
      <c r="Q38" s="105"/>
      <c r="R38" s="135"/>
      <c r="S38" s="135"/>
      <c r="T38" s="155"/>
      <c r="W38" s="108"/>
      <c r="X38" s="105"/>
      <c r="Y38" s="105"/>
      <c r="Z38" s="108"/>
    </row>
    <row r="39" s="85" customFormat="1" spans="1:26">
      <c r="A39" s="127"/>
      <c r="B39" s="109" t="s">
        <v>111</v>
      </c>
      <c r="C39" s="112"/>
      <c r="D39" s="109"/>
      <c r="E39" s="112"/>
      <c r="F39" s="108"/>
      <c r="G39" s="105"/>
      <c r="H39" s="108">
        <v>4</v>
      </c>
      <c r="I39" s="105"/>
      <c r="J39" s="108">
        <f t="shared" si="14"/>
        <v>4</v>
      </c>
      <c r="K39" s="105"/>
      <c r="L39" s="144"/>
      <c r="M39" s="105"/>
      <c r="N39" s="108"/>
      <c r="O39" s="105"/>
      <c r="P39" s="105"/>
      <c r="Q39" s="105"/>
      <c r="R39" s="135"/>
      <c r="S39" s="135"/>
      <c r="T39" s="155"/>
      <c r="W39" s="108"/>
      <c r="X39" s="105"/>
      <c r="Y39" s="105"/>
      <c r="Z39" s="108"/>
    </row>
    <row r="40" s="85" customFormat="1" spans="1:26">
      <c r="A40" s="127"/>
      <c r="B40" s="109" t="s">
        <v>112</v>
      </c>
      <c r="C40" s="112"/>
      <c r="D40" s="109"/>
      <c r="E40" s="112"/>
      <c r="F40" s="108">
        <v>3.61</v>
      </c>
      <c r="G40" s="105"/>
      <c r="H40" s="108"/>
      <c r="I40" s="105"/>
      <c r="J40" s="108">
        <f t="shared" si="14"/>
        <v>3.61</v>
      </c>
      <c r="K40" s="105"/>
      <c r="L40" s="144"/>
      <c r="M40" s="105"/>
      <c r="N40" s="108"/>
      <c r="O40" s="105"/>
      <c r="P40" s="105"/>
      <c r="Q40" s="105"/>
      <c r="R40" s="135"/>
      <c r="S40" s="135"/>
      <c r="T40" s="155"/>
      <c r="W40" s="108"/>
      <c r="X40" s="105"/>
      <c r="Y40" s="105"/>
      <c r="Z40" s="108"/>
    </row>
    <row r="41" s="85" customFormat="1" spans="1:26">
      <c r="A41" s="128"/>
      <c r="B41" s="109" t="s">
        <v>113</v>
      </c>
      <c r="C41" s="112"/>
      <c r="D41" s="109"/>
      <c r="E41" s="112"/>
      <c r="F41" s="108"/>
      <c r="G41" s="105"/>
      <c r="H41" s="108">
        <f>25040.03+2479.59-26756.41</f>
        <v>763.209999999999</v>
      </c>
      <c r="I41" s="105"/>
      <c r="J41" s="108">
        <f t="shared" si="14"/>
        <v>763.209999999999</v>
      </c>
      <c r="K41" s="105"/>
      <c r="L41" s="144"/>
      <c r="M41" s="105"/>
      <c r="N41" s="108"/>
      <c r="O41" s="105"/>
      <c r="P41" s="105"/>
      <c r="Q41" s="105"/>
      <c r="R41" s="135"/>
      <c r="S41" s="135"/>
      <c r="T41" s="155"/>
      <c r="W41" s="108"/>
      <c r="X41" s="105"/>
      <c r="Y41" s="105"/>
      <c r="Z41" s="108"/>
    </row>
    <row r="42" s="85" customFormat="1" spans="1:26">
      <c r="A42" s="129" t="s">
        <v>114</v>
      </c>
      <c r="B42" s="109"/>
      <c r="C42" s="112"/>
      <c r="D42" s="109"/>
      <c r="E42" s="112"/>
      <c r="F42" s="108"/>
      <c r="G42" s="105"/>
      <c r="H42" s="108"/>
      <c r="I42" s="105"/>
      <c r="J42" s="108">
        <f t="shared" si="14"/>
        <v>0</v>
      </c>
      <c r="K42" s="105"/>
      <c r="L42" s="144"/>
      <c r="M42" s="105"/>
      <c r="N42" s="108"/>
      <c r="O42" s="105"/>
      <c r="P42" s="105"/>
      <c r="Q42" s="105"/>
      <c r="R42" s="135"/>
      <c r="S42" s="135"/>
      <c r="T42" s="155"/>
      <c r="W42" s="108"/>
      <c r="X42" s="105"/>
      <c r="Y42" s="105"/>
      <c r="Z42" s="108"/>
    </row>
    <row r="43" s="85" customFormat="1" spans="1:26">
      <c r="A43" s="129" t="s">
        <v>115</v>
      </c>
      <c r="B43" s="109"/>
      <c r="C43" s="112"/>
      <c r="D43" s="109"/>
      <c r="E43" s="112"/>
      <c r="F43" s="108"/>
      <c r="G43" s="105"/>
      <c r="H43" s="108"/>
      <c r="I43" s="105"/>
      <c r="J43" s="108">
        <f t="shared" si="14"/>
        <v>0</v>
      </c>
      <c r="K43" s="105"/>
      <c r="L43" s="144"/>
      <c r="M43" s="105"/>
      <c r="N43" s="108"/>
      <c r="O43" s="105"/>
      <c r="P43" s="105"/>
      <c r="Q43" s="105"/>
      <c r="R43" s="135"/>
      <c r="S43" s="135"/>
      <c r="T43" s="155"/>
      <c r="W43" s="108"/>
      <c r="X43" s="105"/>
      <c r="Y43" s="105"/>
      <c r="Z43" s="108"/>
    </row>
    <row r="44" s="85" customFormat="1" spans="1:26">
      <c r="A44" s="129" t="s">
        <v>116</v>
      </c>
      <c r="B44" s="130"/>
      <c r="C44" s="105">
        <f t="shared" ref="C44:J44" si="16">SUM(C38:C43)</f>
        <v>0</v>
      </c>
      <c r="D44" s="105">
        <v>861.07</v>
      </c>
      <c r="E44" s="105"/>
      <c r="F44" s="105">
        <f t="shared" si="16"/>
        <v>3.61</v>
      </c>
      <c r="G44" s="105">
        <f t="shared" si="16"/>
        <v>0</v>
      </c>
      <c r="H44" s="105">
        <f t="shared" si="16"/>
        <v>796.879999999999</v>
      </c>
      <c r="I44" s="105">
        <f t="shared" si="16"/>
        <v>0</v>
      </c>
      <c r="J44" s="105">
        <f t="shared" si="16"/>
        <v>800.489999999999</v>
      </c>
      <c r="K44" s="105"/>
      <c r="L44" s="144"/>
      <c r="M44" s="105"/>
      <c r="N44" s="105">
        <f>SUM(N38:N38)</f>
        <v>23.92</v>
      </c>
      <c r="O44" s="105"/>
      <c r="P44" s="105"/>
      <c r="Q44" s="105"/>
      <c r="R44" s="135"/>
      <c r="S44" s="135"/>
      <c r="T44" s="155"/>
      <c r="W44" s="108"/>
      <c r="X44" s="105"/>
      <c r="Y44" s="105"/>
      <c r="Z44" s="108"/>
    </row>
    <row r="45" s="85" customFormat="1" ht="25" customHeight="1" spans="1:26">
      <c r="A45" s="131" t="s">
        <v>117</v>
      </c>
      <c r="B45" s="131"/>
      <c r="C45" s="132">
        <f t="shared" ref="C45:J45" si="17">C44+C37+C19+C17</f>
        <v>650.7077</v>
      </c>
      <c r="D45" s="132">
        <f t="shared" si="17"/>
        <v>861.07</v>
      </c>
      <c r="E45" s="133" t="s">
        <v>118</v>
      </c>
      <c r="F45" s="132">
        <f t="shared" si="17"/>
        <v>712.5477</v>
      </c>
      <c r="G45" s="132">
        <f t="shared" si="17"/>
        <v>0</v>
      </c>
      <c r="H45" s="132">
        <f t="shared" si="17"/>
        <v>1638.14</v>
      </c>
      <c r="I45" s="132">
        <f t="shared" si="17"/>
        <v>0</v>
      </c>
      <c r="J45" s="119">
        <f t="shared" si="17"/>
        <v>2350.6877</v>
      </c>
      <c r="K45" s="132"/>
      <c r="L45" s="149"/>
      <c r="M45" s="132">
        <f>M37+M19+M17</f>
        <v>1127.74</v>
      </c>
      <c r="N45" s="132" t="e">
        <f>N37+N19+N17+N44+#REF!</f>
        <v>#REF!</v>
      </c>
      <c r="O45" s="132" t="e">
        <f>#REF!+O37+O19+O17</f>
        <v>#REF!</v>
      </c>
      <c r="P45" s="132" t="e">
        <f>#REF!+P37+P19+P17</f>
        <v>#REF!</v>
      </c>
      <c r="Q45" s="132" t="e">
        <f>#REF!+Q37+Q19+Q17</f>
        <v>#REF!</v>
      </c>
      <c r="R45" s="132"/>
      <c r="S45" s="132"/>
      <c r="T45" s="155"/>
      <c r="U45" s="84"/>
      <c r="V45" s="84"/>
      <c r="W45" s="105">
        <f>SUM(W37:W44)</f>
        <v>14.97</v>
      </c>
      <c r="X45" s="105" t="e">
        <f>SUM(#REF!)</f>
        <v>#REF!</v>
      </c>
      <c r="Y45" s="105"/>
      <c r="Z45" s="108" t="e">
        <f>X45+Y45</f>
        <v>#REF!</v>
      </c>
    </row>
    <row r="46" s="85" customFormat="1" ht="15" spans="1:23">
      <c r="A46" s="134" t="s">
        <v>119</v>
      </c>
      <c r="B46" s="135"/>
      <c r="C46" s="136">
        <f>C45+D45</f>
        <v>1511.7777</v>
      </c>
      <c r="D46" s="136"/>
      <c r="E46" s="137"/>
      <c r="F46" s="136">
        <f>F45+H45</f>
        <v>2350.6877</v>
      </c>
      <c r="G46" s="136"/>
      <c r="H46" s="136"/>
      <c r="I46" s="136"/>
      <c r="J46" s="150"/>
      <c r="K46" s="136"/>
      <c r="L46" s="151"/>
      <c r="M46" s="152"/>
      <c r="N46" s="152"/>
      <c r="W46" s="152"/>
    </row>
    <row r="47" s="84" customFormat="1" spans="3:23">
      <c r="C47" s="86"/>
      <c r="D47" s="86"/>
      <c r="E47" s="87"/>
      <c r="F47" s="88"/>
      <c r="G47" s="89"/>
      <c r="H47" s="88"/>
      <c r="I47" s="88"/>
      <c r="J47" s="90"/>
      <c r="K47" s="88"/>
      <c r="L47" s="91"/>
      <c r="M47" s="88"/>
      <c r="N47" s="88"/>
      <c r="W47" s="88"/>
    </row>
    <row r="48" s="84" customFormat="1" spans="3:23">
      <c r="C48" s="86"/>
      <c r="D48" s="86"/>
      <c r="E48" s="87"/>
      <c r="F48" s="88"/>
      <c r="G48" s="89"/>
      <c r="H48" s="88"/>
      <c r="I48" s="88"/>
      <c r="J48" s="90"/>
      <c r="K48" s="88"/>
      <c r="L48" s="91"/>
      <c r="M48" s="88"/>
      <c r="N48" s="88"/>
      <c r="W48" s="88"/>
    </row>
    <row r="49" s="84" customFormat="1" spans="3:23">
      <c r="C49" s="86"/>
      <c r="D49" s="86"/>
      <c r="E49" s="87"/>
      <c r="F49" s="88"/>
      <c r="G49" s="89"/>
      <c r="H49" s="88"/>
      <c r="I49" s="88"/>
      <c r="J49" s="90"/>
      <c r="K49" s="88"/>
      <c r="L49" s="91"/>
      <c r="M49" s="88"/>
      <c r="N49" s="88"/>
      <c r="W49" s="88"/>
    </row>
    <row r="50" s="84" customFormat="1" spans="3:23">
      <c r="C50" s="86"/>
      <c r="D50" s="86"/>
      <c r="E50" s="87"/>
      <c r="F50" s="88"/>
      <c r="G50" s="89"/>
      <c r="H50" s="88"/>
      <c r="I50" s="88"/>
      <c r="J50" s="90"/>
      <c r="K50" s="88"/>
      <c r="L50" s="91"/>
      <c r="M50" s="88"/>
      <c r="N50" s="88"/>
      <c r="W50" s="88"/>
    </row>
    <row r="51" s="84" customFormat="1" spans="3:23">
      <c r="C51" s="86"/>
      <c r="D51" s="86"/>
      <c r="E51" s="87"/>
      <c r="F51" s="88"/>
      <c r="G51" s="89"/>
      <c r="H51" s="88"/>
      <c r="I51" s="88"/>
      <c r="J51" s="90"/>
      <c r="K51" s="88"/>
      <c r="L51" s="91"/>
      <c r="M51" s="88"/>
      <c r="N51" s="88"/>
      <c r="W51" s="88"/>
    </row>
    <row r="52" s="84" customFormat="1" spans="3:23">
      <c r="C52" s="86"/>
      <c r="D52" s="86"/>
      <c r="E52" s="87"/>
      <c r="F52" s="88"/>
      <c r="G52" s="89"/>
      <c r="H52" s="88"/>
      <c r="I52" s="88"/>
      <c r="J52" s="90"/>
      <c r="K52" s="88"/>
      <c r="L52" s="91"/>
      <c r="M52" s="88"/>
      <c r="N52" s="88"/>
      <c r="W52" s="88"/>
    </row>
    <row r="53" s="84" customFormat="1" spans="3:23">
      <c r="C53" s="86"/>
      <c r="D53" s="86"/>
      <c r="E53" s="87"/>
      <c r="F53" s="88"/>
      <c r="G53" s="89"/>
      <c r="H53" s="88"/>
      <c r="I53" s="88"/>
      <c r="J53" s="90"/>
      <c r="K53" s="88"/>
      <c r="L53" s="91"/>
      <c r="M53" s="88"/>
      <c r="N53" s="88"/>
      <c r="W53" s="88"/>
    </row>
    <row r="54" s="84" customFormat="1" spans="3:23">
      <c r="C54" s="86"/>
      <c r="D54" s="86"/>
      <c r="E54" s="87"/>
      <c r="F54" s="88"/>
      <c r="G54" s="89"/>
      <c r="H54" s="88"/>
      <c r="I54" s="88"/>
      <c r="J54" s="90"/>
      <c r="K54" s="88"/>
      <c r="L54" s="91"/>
      <c r="M54" s="88"/>
      <c r="N54" s="88"/>
      <c r="W54" s="88"/>
    </row>
    <row r="55" s="84" customFormat="1" spans="3:23">
      <c r="C55" s="86"/>
      <c r="D55" s="86"/>
      <c r="E55" s="87"/>
      <c r="F55" s="88"/>
      <c r="G55" s="89"/>
      <c r="H55" s="88"/>
      <c r="I55" s="88"/>
      <c r="J55" s="90"/>
      <c r="K55" s="88"/>
      <c r="L55" s="91"/>
      <c r="M55" s="88"/>
      <c r="N55" s="88"/>
      <c r="W55" s="88"/>
    </row>
    <row r="56" s="84" customFormat="1" spans="3:23">
      <c r="C56" s="86"/>
      <c r="D56" s="86"/>
      <c r="E56" s="87"/>
      <c r="F56" s="88"/>
      <c r="G56" s="89"/>
      <c r="H56" s="88"/>
      <c r="I56" s="88"/>
      <c r="J56" s="90"/>
      <c r="K56" s="88"/>
      <c r="L56" s="91"/>
      <c r="M56" s="88"/>
      <c r="N56" s="88"/>
      <c r="W56" s="88"/>
    </row>
    <row r="57" s="84" customFormat="1" spans="3:23">
      <c r="C57" s="86"/>
      <c r="D57" s="86"/>
      <c r="E57" s="87"/>
      <c r="F57" s="88"/>
      <c r="G57" s="89"/>
      <c r="H57" s="88"/>
      <c r="I57" s="88"/>
      <c r="J57" s="90"/>
      <c r="K57" s="88"/>
      <c r="L57" s="91"/>
      <c r="M57" s="88"/>
      <c r="N57" s="88"/>
      <c r="W57" s="88"/>
    </row>
    <row r="58" s="84" customFormat="1" spans="3:23">
      <c r="C58" s="86"/>
      <c r="D58" s="86"/>
      <c r="E58" s="87"/>
      <c r="F58" s="88"/>
      <c r="G58" s="89"/>
      <c r="H58" s="88"/>
      <c r="I58" s="88"/>
      <c r="J58" s="90"/>
      <c r="K58" s="88"/>
      <c r="L58" s="91"/>
      <c r="M58" s="88"/>
      <c r="N58" s="88"/>
      <c r="W58" s="88"/>
    </row>
    <row r="59" s="84" customFormat="1" spans="3:23">
      <c r="C59" s="86"/>
      <c r="D59" s="86"/>
      <c r="E59" s="87"/>
      <c r="F59" s="88"/>
      <c r="G59" s="89"/>
      <c r="H59" s="88"/>
      <c r="I59" s="88"/>
      <c r="J59" s="90"/>
      <c r="K59" s="88"/>
      <c r="L59" s="91"/>
      <c r="M59" s="88"/>
      <c r="N59" s="88"/>
      <c r="W59" s="88"/>
    </row>
    <row r="60" s="84" customFormat="1" spans="3:23">
      <c r="C60" s="86"/>
      <c r="D60" s="86"/>
      <c r="E60" s="87"/>
      <c r="F60" s="88"/>
      <c r="G60" s="89"/>
      <c r="H60" s="88"/>
      <c r="I60" s="88"/>
      <c r="J60" s="90"/>
      <c r="K60" s="88"/>
      <c r="L60" s="91"/>
      <c r="M60" s="88"/>
      <c r="N60" s="88"/>
      <c r="W60" s="88"/>
    </row>
    <row r="61" s="84" customFormat="1" spans="3:23">
      <c r="C61" s="86"/>
      <c r="D61" s="86"/>
      <c r="E61" s="87"/>
      <c r="F61" s="88"/>
      <c r="G61" s="89"/>
      <c r="H61" s="88"/>
      <c r="I61" s="88"/>
      <c r="J61" s="90"/>
      <c r="K61" s="88"/>
      <c r="L61" s="91"/>
      <c r="M61" s="88"/>
      <c r="N61" s="88"/>
      <c r="W61" s="88"/>
    </row>
    <row r="62" s="84" customFormat="1" spans="3:23">
      <c r="C62" s="86"/>
      <c r="D62" s="86"/>
      <c r="E62" s="87"/>
      <c r="F62" s="88"/>
      <c r="G62" s="89"/>
      <c r="H62" s="88"/>
      <c r="I62" s="88"/>
      <c r="J62" s="90"/>
      <c r="K62" s="88"/>
      <c r="L62" s="91"/>
      <c r="M62" s="88"/>
      <c r="N62" s="88"/>
      <c r="W62" s="88"/>
    </row>
    <row r="63" s="84" customFormat="1" spans="3:23">
      <c r="C63" s="86"/>
      <c r="D63" s="86"/>
      <c r="E63" s="87"/>
      <c r="F63" s="88"/>
      <c r="G63" s="89"/>
      <c r="H63" s="88"/>
      <c r="I63" s="88"/>
      <c r="J63" s="90"/>
      <c r="K63" s="88"/>
      <c r="L63" s="91"/>
      <c r="M63" s="88"/>
      <c r="N63" s="88"/>
      <c r="W63" s="88"/>
    </row>
    <row r="64" s="84" customFormat="1" spans="3:23">
      <c r="C64" s="86"/>
      <c r="D64" s="86"/>
      <c r="E64" s="87"/>
      <c r="F64" s="88"/>
      <c r="G64" s="89"/>
      <c r="H64" s="88"/>
      <c r="I64" s="88"/>
      <c r="J64" s="90"/>
      <c r="K64" s="88"/>
      <c r="L64" s="91"/>
      <c r="M64" s="88"/>
      <c r="N64" s="88"/>
      <c r="W64" s="88"/>
    </row>
    <row r="65" s="84" customFormat="1" spans="3:23">
      <c r="C65" s="86"/>
      <c r="D65" s="86"/>
      <c r="E65" s="87"/>
      <c r="F65" s="88"/>
      <c r="G65" s="89"/>
      <c r="H65" s="88"/>
      <c r="I65" s="88"/>
      <c r="J65" s="90"/>
      <c r="K65" s="88"/>
      <c r="L65" s="91"/>
      <c r="M65" s="88"/>
      <c r="N65" s="88"/>
      <c r="W65" s="88"/>
    </row>
    <row r="66" s="84" customFormat="1" spans="3:23">
      <c r="C66" s="86"/>
      <c r="D66" s="86"/>
      <c r="E66" s="87"/>
      <c r="F66" s="88"/>
      <c r="G66" s="89"/>
      <c r="H66" s="88"/>
      <c r="I66" s="88"/>
      <c r="J66" s="90"/>
      <c r="K66" s="88"/>
      <c r="L66" s="91"/>
      <c r="M66" s="88"/>
      <c r="N66" s="88"/>
      <c r="W66" s="88"/>
    </row>
    <row r="67" s="84" customFormat="1" spans="3:23">
      <c r="C67" s="86"/>
      <c r="D67" s="86"/>
      <c r="E67" s="87"/>
      <c r="F67" s="88"/>
      <c r="G67" s="89"/>
      <c r="H67" s="88"/>
      <c r="I67" s="88"/>
      <c r="J67" s="90"/>
      <c r="K67" s="88"/>
      <c r="L67" s="91"/>
      <c r="M67" s="88"/>
      <c r="N67" s="88"/>
      <c r="W67" s="88"/>
    </row>
    <row r="68" s="84" customFormat="1" spans="3:23">
      <c r="C68" s="86"/>
      <c r="D68" s="86"/>
      <c r="E68" s="87"/>
      <c r="F68" s="88"/>
      <c r="G68" s="89"/>
      <c r="H68" s="88"/>
      <c r="I68" s="88"/>
      <c r="J68" s="90"/>
      <c r="K68" s="88"/>
      <c r="L68" s="91"/>
      <c r="M68" s="88"/>
      <c r="N68" s="88"/>
      <c r="W68" s="88"/>
    </row>
    <row r="69" s="84" customFormat="1" spans="3:23">
      <c r="C69" s="86"/>
      <c r="D69" s="86"/>
      <c r="E69" s="87"/>
      <c r="F69" s="88"/>
      <c r="G69" s="89"/>
      <c r="H69" s="88"/>
      <c r="I69" s="88"/>
      <c r="J69" s="90"/>
      <c r="K69" s="88"/>
      <c r="L69" s="91"/>
      <c r="M69" s="88"/>
      <c r="N69" s="88"/>
      <c r="W69" s="88"/>
    </row>
    <row r="70" s="84" customFormat="1" spans="3:23">
      <c r="C70" s="86"/>
      <c r="D70" s="86"/>
      <c r="E70" s="87"/>
      <c r="F70" s="88"/>
      <c r="G70" s="89"/>
      <c r="H70" s="88"/>
      <c r="I70" s="88"/>
      <c r="J70" s="90"/>
      <c r="K70" s="88"/>
      <c r="L70" s="91"/>
      <c r="M70" s="88"/>
      <c r="N70" s="88"/>
      <c r="W70" s="88"/>
    </row>
    <row r="71" s="84" customFormat="1" spans="1:23">
      <c r="A71" s="91" t="s">
        <v>120</v>
      </c>
      <c r="B71" s="156"/>
      <c r="C71" s="157">
        <v>48217816.92</v>
      </c>
      <c r="D71" s="86"/>
      <c r="E71" s="87"/>
      <c r="F71" s="88"/>
      <c r="G71" s="89"/>
      <c r="H71" s="88"/>
      <c r="I71" s="88"/>
      <c r="J71" s="90"/>
      <c r="K71" s="88"/>
      <c r="L71" s="91"/>
      <c r="M71" s="88"/>
      <c r="N71" s="88"/>
      <c r="W71" s="88"/>
    </row>
    <row r="72" s="84" customFormat="1" spans="1:23">
      <c r="A72" s="91" t="s">
        <v>121</v>
      </c>
      <c r="B72" s="156"/>
      <c r="C72" s="157">
        <v>48227907.56</v>
      </c>
      <c r="D72" s="86"/>
      <c r="E72" s="87"/>
      <c r="F72" s="88"/>
      <c r="G72" s="89"/>
      <c r="H72" s="88"/>
      <c r="I72" s="88"/>
      <c r="J72" s="90"/>
      <c r="K72" s="88"/>
      <c r="L72" s="91"/>
      <c r="M72" s="88"/>
      <c r="N72" s="88"/>
      <c r="W72" s="88"/>
    </row>
    <row r="73" s="84" customFormat="1" spans="1:23">
      <c r="A73" s="91"/>
      <c r="B73" s="156"/>
      <c r="C73" s="157">
        <v>291334.14</v>
      </c>
      <c r="D73" s="86"/>
      <c r="E73" s="87"/>
      <c r="F73" s="88"/>
      <c r="G73" s="89"/>
      <c r="H73" s="88"/>
      <c r="I73" s="88"/>
      <c r="J73" s="90"/>
      <c r="K73" s="88"/>
      <c r="L73" s="91"/>
      <c r="M73" s="88"/>
      <c r="N73" s="88"/>
      <c r="W73" s="88"/>
    </row>
    <row r="74" s="84" customFormat="1" spans="1:23">
      <c r="A74" s="91"/>
      <c r="B74" s="156"/>
      <c r="C74" s="157">
        <f>C72-C73</f>
        <v>47936573.42</v>
      </c>
      <c r="D74" s="86"/>
      <c r="E74" s="87"/>
      <c r="F74" s="88"/>
      <c r="G74" s="89"/>
      <c r="H74" s="88"/>
      <c r="I74" s="88"/>
      <c r="J74" s="90"/>
      <c r="K74" s="88"/>
      <c r="L74" s="91"/>
      <c r="M74" s="88"/>
      <c r="N74" s="88"/>
      <c r="W74" s="88"/>
    </row>
    <row r="75" s="84" customFormat="1" spans="1:23">
      <c r="A75" s="91"/>
      <c r="B75" s="156"/>
      <c r="C75" s="157"/>
      <c r="D75" s="86"/>
      <c r="E75" s="87"/>
      <c r="F75" s="88"/>
      <c r="G75" s="89"/>
      <c r="H75" s="88"/>
      <c r="I75" s="88"/>
      <c r="J75" s="90"/>
      <c r="K75" s="88"/>
      <c r="L75" s="91"/>
      <c r="M75" s="88"/>
      <c r="N75" s="88"/>
      <c r="W75" s="88"/>
    </row>
    <row r="76" s="84" customFormat="1" spans="1:23">
      <c r="A76" s="91"/>
      <c r="B76" s="156"/>
      <c r="C76" s="157">
        <f>C71-C72</f>
        <v>-10090.6400000006</v>
      </c>
      <c r="D76" s="86"/>
      <c r="E76" s="87"/>
      <c r="F76" s="88"/>
      <c r="G76" s="89"/>
      <c r="H76" s="88"/>
      <c r="I76" s="88"/>
      <c r="J76" s="90"/>
      <c r="K76" s="88"/>
      <c r="L76" s="91"/>
      <c r="M76" s="88"/>
      <c r="N76" s="88"/>
      <c r="W76" s="88"/>
    </row>
    <row r="77" s="84" customFormat="1" spans="1:23">
      <c r="A77" s="91"/>
      <c r="B77" s="156"/>
      <c r="C77" s="157"/>
      <c r="D77" s="86"/>
      <c r="E77" s="87"/>
      <c r="F77" s="88"/>
      <c r="G77" s="89"/>
      <c r="H77" s="88"/>
      <c r="I77" s="88"/>
      <c r="J77" s="90"/>
      <c r="K77" s="88"/>
      <c r="L77" s="91"/>
      <c r="M77" s="88"/>
      <c r="N77" s="88"/>
      <c r="W77" s="88"/>
    </row>
    <row r="78" s="84" customFormat="1" spans="1:23">
      <c r="A78" s="148" t="s">
        <v>122</v>
      </c>
      <c r="B78" s="158"/>
      <c r="C78" s="159">
        <v>44718828.88</v>
      </c>
      <c r="D78" s="86"/>
      <c r="E78" s="87"/>
      <c r="F78" s="88"/>
      <c r="G78" s="89"/>
      <c r="H78" s="88"/>
      <c r="I78" s="88"/>
      <c r="J78" s="90"/>
      <c r="K78" s="88"/>
      <c r="L78" s="91"/>
      <c r="M78" s="88"/>
      <c r="N78" s="88"/>
      <c r="W78" s="88"/>
    </row>
    <row r="79" s="84" customFormat="1" spans="1:23">
      <c r="A79" s="148"/>
      <c r="B79" s="158"/>
      <c r="C79" s="159">
        <v>3481817.5</v>
      </c>
      <c r="D79" s="86"/>
      <c r="E79" s="87"/>
      <c r="F79" s="88"/>
      <c r="G79" s="89"/>
      <c r="H79" s="88"/>
      <c r="I79" s="88"/>
      <c r="J79" s="90"/>
      <c r="K79" s="88"/>
      <c r="L79" s="91"/>
      <c r="M79" s="88"/>
      <c r="N79" s="88"/>
      <c r="W79" s="88"/>
    </row>
    <row r="80" s="84" customFormat="1" spans="1:23">
      <c r="A80" s="148"/>
      <c r="B80" s="158"/>
      <c r="C80" s="159">
        <v>42787</v>
      </c>
      <c r="D80" s="86"/>
      <c r="E80" s="87"/>
      <c r="F80" s="88"/>
      <c r="G80" s="89"/>
      <c r="H80" s="88"/>
      <c r="I80" s="88"/>
      <c r="J80" s="90"/>
      <c r="K80" s="88"/>
      <c r="L80" s="91"/>
      <c r="M80" s="88"/>
      <c r="N80" s="88"/>
      <c r="W80" s="88"/>
    </row>
    <row r="81" s="84" customFormat="1" spans="1:23">
      <c r="A81" s="148"/>
      <c r="B81" s="158"/>
      <c r="C81" s="159">
        <f>SUM(C78:C80)</f>
        <v>48243433.38</v>
      </c>
      <c r="D81" s="86"/>
      <c r="E81" s="87"/>
      <c r="F81" s="88"/>
      <c r="G81" s="89"/>
      <c r="H81" s="88"/>
      <c r="I81" s="88"/>
      <c r="J81" s="90"/>
      <c r="K81" s="88"/>
      <c r="L81" s="91"/>
      <c r="M81" s="88"/>
      <c r="N81" s="88"/>
      <c r="W81" s="88"/>
    </row>
  </sheetData>
  <mergeCells count="26">
    <mergeCell ref="A2:K2"/>
    <mergeCell ref="I3:K3"/>
    <mergeCell ref="C4:D4"/>
    <mergeCell ref="F4:J4"/>
    <mergeCell ref="M4:N4"/>
    <mergeCell ref="O4:Q4"/>
    <mergeCell ref="X4:Z4"/>
    <mergeCell ref="A17:B17"/>
    <mergeCell ref="A19:B19"/>
    <mergeCell ref="A37:B37"/>
    <mergeCell ref="A44:B44"/>
    <mergeCell ref="A45:B45"/>
    <mergeCell ref="A46:B46"/>
    <mergeCell ref="C46:D46"/>
    <mergeCell ref="F46:H46"/>
    <mergeCell ref="A4:A5"/>
    <mergeCell ref="A6:A16"/>
    <mergeCell ref="A20:A32"/>
    <mergeCell ref="A33:A36"/>
    <mergeCell ref="A38:A41"/>
    <mergeCell ref="B4:B5"/>
    <mergeCell ref="C20:C36"/>
    <mergeCell ref="E4:E5"/>
    <mergeCell ref="K4:K5"/>
    <mergeCell ref="R4:R5"/>
    <mergeCell ref="T4:T5"/>
  </mergeCells>
  <pageMargins left="0.472222222222222" right="0.118055555555556" top="0.66" bottom="0.472222222222222" header="0.45" footer="0.826388888888889"/>
  <pageSetup paperSize="9" fitToHeight="0" orientation="landscape" horizontalDpi="192" verticalDpi="192"/>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view="pageBreakPreview" zoomScale="85" zoomScaleNormal="100" topLeftCell="A31" workbookViewId="0">
      <selection activeCell="I35" sqref="I35:I36"/>
    </sheetView>
  </sheetViews>
  <sheetFormatPr defaultColWidth="8.89166666666667" defaultRowHeight="15"/>
  <cols>
    <col min="1" max="1" width="6.30833333333333" style="64" customWidth="1"/>
    <col min="2" max="2" width="6.68333333333333" style="64" customWidth="1"/>
    <col min="3" max="3" width="12.6333333333333" style="64" customWidth="1"/>
    <col min="4" max="4" width="6.56666666666667" style="64" customWidth="1"/>
    <col min="5" max="5" width="47.0583333333333" style="64" customWidth="1"/>
    <col min="6" max="6" width="45.4916666666667" style="64" customWidth="1"/>
    <col min="7" max="7" width="7.31666666666667" style="64" customWidth="1"/>
    <col min="8" max="8" width="7.825" style="65" customWidth="1"/>
    <col min="9" max="9" width="23.5" style="64" customWidth="1"/>
    <col min="10" max="11" width="12.6666666666667" style="64"/>
    <col min="12" max="16382" width="8.8" style="64"/>
    <col min="16383" max="16384" width="8.89166666666667" style="64"/>
  </cols>
  <sheetData>
    <row r="1" s="60" customFormat="1" spans="1:9">
      <c r="A1" s="66" t="s">
        <v>123</v>
      </c>
      <c r="B1" s="66"/>
      <c r="G1" s="67"/>
      <c r="H1" s="67"/>
      <c r="I1" s="75"/>
    </row>
    <row r="2" s="60" customFormat="1" ht="45" customHeight="1" spans="1:9">
      <c r="A2" s="68" t="s">
        <v>124</v>
      </c>
      <c r="B2" s="68"/>
      <c r="C2" s="68"/>
      <c r="D2" s="68"/>
      <c r="E2" s="68"/>
      <c r="F2" s="68"/>
      <c r="G2" s="68"/>
      <c r="H2" s="68"/>
      <c r="I2" s="76"/>
    </row>
    <row r="3" s="61" customFormat="1" ht="26" spans="1:9">
      <c r="A3" s="39" t="s">
        <v>125</v>
      </c>
      <c r="B3" s="39" t="s">
        <v>126</v>
      </c>
      <c r="C3" s="39" t="s">
        <v>127</v>
      </c>
      <c r="D3" s="39" t="s">
        <v>128</v>
      </c>
      <c r="E3" s="39" t="s">
        <v>129</v>
      </c>
      <c r="F3" s="39" t="s">
        <v>130</v>
      </c>
      <c r="G3" s="39" t="s">
        <v>131</v>
      </c>
      <c r="H3" s="69" t="s">
        <v>132</v>
      </c>
      <c r="I3" s="38" t="s">
        <v>133</v>
      </c>
    </row>
    <row r="4" s="34" customFormat="1" ht="33" customHeight="1" spans="1:9">
      <c r="A4" s="42" t="s">
        <v>134</v>
      </c>
      <c r="B4" s="47" t="s">
        <v>135</v>
      </c>
      <c r="C4" s="47" t="s">
        <v>136</v>
      </c>
      <c r="D4" s="47">
        <v>3</v>
      </c>
      <c r="E4" s="70" t="s">
        <v>137</v>
      </c>
      <c r="F4" s="71" t="s">
        <v>138</v>
      </c>
      <c r="G4" s="47">
        <v>3</v>
      </c>
      <c r="H4" s="47"/>
      <c r="I4" s="44"/>
    </row>
    <row r="5" s="34" customFormat="1" ht="19" customHeight="1" spans="1:9">
      <c r="A5" s="42"/>
      <c r="B5" s="47"/>
      <c r="C5" s="47"/>
      <c r="D5" s="47"/>
      <c r="E5" s="44"/>
      <c r="F5" s="40" t="s">
        <v>139</v>
      </c>
      <c r="G5" s="47"/>
      <c r="H5" s="47"/>
      <c r="I5" s="44"/>
    </row>
    <row r="6" s="34" customFormat="1" ht="19" customHeight="1" spans="1:9">
      <c r="A6" s="42"/>
      <c r="B6" s="47"/>
      <c r="C6" s="47"/>
      <c r="D6" s="47"/>
      <c r="E6" s="44"/>
      <c r="F6" s="40" t="s">
        <v>140</v>
      </c>
      <c r="G6" s="47"/>
      <c r="H6" s="47"/>
      <c r="I6" s="44"/>
    </row>
    <row r="7" s="34" customFormat="1" ht="35" customHeight="1" spans="1:9">
      <c r="A7" s="42"/>
      <c r="B7" s="47"/>
      <c r="C7" s="47" t="s">
        <v>141</v>
      </c>
      <c r="D7" s="47">
        <v>7</v>
      </c>
      <c r="E7" s="44" t="s">
        <v>142</v>
      </c>
      <c r="F7" s="40" t="s">
        <v>143</v>
      </c>
      <c r="G7" s="47">
        <v>5</v>
      </c>
      <c r="H7" s="47">
        <v>2</v>
      </c>
      <c r="I7" s="44" t="s">
        <v>144</v>
      </c>
    </row>
    <row r="8" s="34" customFormat="1" ht="26" customHeight="1" spans="1:9">
      <c r="A8" s="42"/>
      <c r="B8" s="47"/>
      <c r="C8" s="47"/>
      <c r="D8" s="47"/>
      <c r="E8" s="44"/>
      <c r="F8" s="40" t="s">
        <v>145</v>
      </c>
      <c r="G8" s="47"/>
      <c r="H8" s="47"/>
      <c r="I8" s="44"/>
    </row>
    <row r="9" s="34" customFormat="1" ht="25" customHeight="1" spans="1:9">
      <c r="A9" s="42"/>
      <c r="B9" s="47"/>
      <c r="C9" s="47"/>
      <c r="D9" s="47"/>
      <c r="E9" s="44"/>
      <c r="F9" s="40" t="s">
        <v>146</v>
      </c>
      <c r="G9" s="47"/>
      <c r="H9" s="47"/>
      <c r="I9" s="44"/>
    </row>
    <row r="10" s="34" customFormat="1" ht="25" customHeight="1" spans="1:9">
      <c r="A10" s="42"/>
      <c r="B10" s="47"/>
      <c r="C10" s="47"/>
      <c r="D10" s="47"/>
      <c r="E10" s="44"/>
      <c r="F10" s="40" t="s">
        <v>147</v>
      </c>
      <c r="G10" s="47"/>
      <c r="H10" s="47"/>
      <c r="I10" s="44"/>
    </row>
    <row r="11" s="34" customFormat="1" ht="31" customHeight="1" spans="1:9">
      <c r="A11" s="42"/>
      <c r="B11" s="47" t="s">
        <v>148</v>
      </c>
      <c r="C11" s="47" t="s">
        <v>149</v>
      </c>
      <c r="D11" s="47">
        <v>1</v>
      </c>
      <c r="E11" s="44" t="s">
        <v>150</v>
      </c>
      <c r="F11" s="44" t="s">
        <v>151</v>
      </c>
      <c r="G11" s="47">
        <v>0</v>
      </c>
      <c r="H11" s="47">
        <v>1</v>
      </c>
      <c r="I11" s="77" t="s">
        <v>152</v>
      </c>
    </row>
    <row r="12" s="34" customFormat="1" ht="21" customHeight="1" spans="1:9">
      <c r="A12" s="42"/>
      <c r="B12" s="47"/>
      <c r="C12" s="47"/>
      <c r="D12" s="47"/>
      <c r="E12" s="44" t="s">
        <v>153</v>
      </c>
      <c r="F12" s="44"/>
      <c r="G12" s="47"/>
      <c r="H12" s="47"/>
      <c r="I12" s="77"/>
    </row>
    <row r="13" s="34" customFormat="1" ht="34" customHeight="1" spans="1:9">
      <c r="A13" s="42"/>
      <c r="B13" s="47"/>
      <c r="C13" s="47"/>
      <c r="D13" s="47"/>
      <c r="E13" s="44" t="s">
        <v>154</v>
      </c>
      <c r="F13" s="44"/>
      <c r="G13" s="47"/>
      <c r="H13" s="47"/>
      <c r="I13" s="77"/>
    </row>
    <row r="14" s="34" customFormat="1" ht="23" customHeight="1" spans="1:9">
      <c r="A14" s="42"/>
      <c r="B14" s="47"/>
      <c r="C14" s="47"/>
      <c r="D14" s="47"/>
      <c r="E14" s="44" t="s">
        <v>155</v>
      </c>
      <c r="F14" s="44"/>
      <c r="G14" s="47"/>
      <c r="H14" s="47"/>
      <c r="I14" s="77"/>
    </row>
    <row r="15" s="34" customFormat="1" ht="34" customHeight="1" spans="1:9">
      <c r="A15" s="42"/>
      <c r="B15" s="47"/>
      <c r="C15" s="47" t="s">
        <v>156</v>
      </c>
      <c r="D15" s="47">
        <v>1</v>
      </c>
      <c r="E15" s="44" t="s">
        <v>157</v>
      </c>
      <c r="F15" s="44" t="s">
        <v>158</v>
      </c>
      <c r="G15" s="47">
        <v>1</v>
      </c>
      <c r="H15" s="47"/>
      <c r="I15" s="44"/>
    </row>
    <row r="16" s="34" customFormat="1" ht="37" customHeight="1" spans="1:9">
      <c r="A16" s="42"/>
      <c r="B16" s="47"/>
      <c r="C16" s="47"/>
      <c r="D16" s="47"/>
      <c r="E16" s="44" t="s">
        <v>159</v>
      </c>
      <c r="F16" s="44"/>
      <c r="G16" s="47"/>
      <c r="H16" s="47"/>
      <c r="I16" s="44"/>
    </row>
    <row r="17" s="34" customFormat="1" ht="31" customHeight="1" spans="1:9">
      <c r="A17" s="42"/>
      <c r="B17" s="47"/>
      <c r="C17" s="47"/>
      <c r="D17" s="47"/>
      <c r="E17" s="44" t="s">
        <v>160</v>
      </c>
      <c r="F17" s="44"/>
      <c r="G17" s="47"/>
      <c r="H17" s="47"/>
      <c r="I17" s="44"/>
    </row>
    <row r="18" s="34" customFormat="1" ht="45" customHeight="1" spans="1:9">
      <c r="A18" s="42"/>
      <c r="B18" s="47"/>
      <c r="C18" s="47" t="s">
        <v>161</v>
      </c>
      <c r="D18" s="47">
        <v>3</v>
      </c>
      <c r="E18" s="44" t="s">
        <v>162</v>
      </c>
      <c r="F18" s="44" t="s">
        <v>163</v>
      </c>
      <c r="G18" s="47">
        <v>3</v>
      </c>
      <c r="H18" s="47"/>
      <c r="I18" s="44"/>
    </row>
    <row r="19" s="34" customFormat="1" ht="22" customHeight="1" spans="1:9">
      <c r="A19" s="42"/>
      <c r="B19" s="47"/>
      <c r="C19" s="47"/>
      <c r="D19" s="47"/>
      <c r="E19" s="44" t="s">
        <v>164</v>
      </c>
      <c r="F19" s="44"/>
      <c r="G19" s="47"/>
      <c r="H19" s="47"/>
      <c r="I19" s="44"/>
    </row>
    <row r="20" s="34" customFormat="1" ht="45" customHeight="1" spans="1:9">
      <c r="A20" s="42"/>
      <c r="B20" s="47"/>
      <c r="C20" s="47"/>
      <c r="D20" s="47"/>
      <c r="E20" s="44" t="s">
        <v>165</v>
      </c>
      <c r="F20" s="44"/>
      <c r="G20" s="47"/>
      <c r="H20" s="47"/>
      <c r="I20" s="44"/>
    </row>
    <row r="21" s="34" customFormat="1" ht="19" customHeight="1" spans="1:9">
      <c r="A21" s="42"/>
      <c r="B21" s="47"/>
      <c r="C21" s="47"/>
      <c r="D21" s="47"/>
      <c r="E21" s="44" t="s">
        <v>166</v>
      </c>
      <c r="F21" s="44"/>
      <c r="G21" s="47"/>
      <c r="H21" s="47"/>
      <c r="I21" s="44"/>
    </row>
    <row r="22" s="34" customFormat="1" ht="31" customHeight="1" spans="1:9">
      <c r="A22" s="42" t="s">
        <v>167</v>
      </c>
      <c r="B22" s="47" t="s">
        <v>168</v>
      </c>
      <c r="C22" s="47" t="s">
        <v>169</v>
      </c>
      <c r="D22" s="47">
        <v>3</v>
      </c>
      <c r="E22" s="44" t="s">
        <v>170</v>
      </c>
      <c r="F22" s="44" t="s">
        <v>171</v>
      </c>
      <c r="G22" s="47">
        <v>3</v>
      </c>
      <c r="H22" s="47"/>
      <c r="I22" s="78" t="s">
        <v>172</v>
      </c>
    </row>
    <row r="23" s="34" customFormat="1" ht="19" customHeight="1" spans="1:10">
      <c r="A23" s="42"/>
      <c r="B23" s="47"/>
      <c r="C23" s="47"/>
      <c r="D23" s="47"/>
      <c r="E23" s="44" t="s">
        <v>173</v>
      </c>
      <c r="F23" s="44"/>
      <c r="G23" s="47"/>
      <c r="H23" s="47"/>
      <c r="I23" s="78"/>
      <c r="J23" s="79"/>
    </row>
    <row r="24" s="34" customFormat="1" ht="19" customHeight="1" spans="1:9">
      <c r="A24" s="42"/>
      <c r="B24" s="47"/>
      <c r="C24" s="47"/>
      <c r="D24" s="47"/>
      <c r="E24" s="44" t="s">
        <v>174</v>
      </c>
      <c r="F24" s="44"/>
      <c r="G24" s="47"/>
      <c r="H24" s="47"/>
      <c r="I24" s="78"/>
    </row>
    <row r="25" s="34" customFormat="1" ht="27" customHeight="1" spans="1:9">
      <c r="A25" s="42" t="s">
        <v>167</v>
      </c>
      <c r="B25" s="47" t="s">
        <v>168</v>
      </c>
      <c r="C25" s="47" t="s">
        <v>175</v>
      </c>
      <c r="D25" s="47">
        <v>2</v>
      </c>
      <c r="E25" s="44" t="s">
        <v>176</v>
      </c>
      <c r="F25" s="44" t="s">
        <v>177</v>
      </c>
      <c r="G25" s="47">
        <v>1</v>
      </c>
      <c r="H25" s="47">
        <v>1</v>
      </c>
      <c r="I25" s="44" t="s">
        <v>178</v>
      </c>
    </row>
    <row r="26" s="34" customFormat="1" ht="21" customHeight="1" spans="1:10">
      <c r="A26" s="42"/>
      <c r="B26" s="47"/>
      <c r="C26" s="47"/>
      <c r="D26" s="47"/>
      <c r="E26" s="44" t="s">
        <v>179</v>
      </c>
      <c r="F26" s="44"/>
      <c r="G26" s="47"/>
      <c r="H26" s="47"/>
      <c r="I26" s="44"/>
      <c r="J26" s="79"/>
    </row>
    <row r="27" s="34" customFormat="1" ht="50" customHeight="1" spans="1:9">
      <c r="A27" s="42"/>
      <c r="B27" s="47"/>
      <c r="C27" s="47"/>
      <c r="D27" s="47"/>
      <c r="E27" s="44" t="s">
        <v>180</v>
      </c>
      <c r="F27" s="44"/>
      <c r="G27" s="47"/>
      <c r="H27" s="47"/>
      <c r="I27" s="44"/>
    </row>
    <row r="28" s="34" customFormat="1" ht="29" customHeight="1" spans="1:9">
      <c r="A28" s="42"/>
      <c r="B28" s="47" t="s">
        <v>168</v>
      </c>
      <c r="C28" s="47" t="s">
        <v>181</v>
      </c>
      <c r="D28" s="47">
        <v>1</v>
      </c>
      <c r="E28" s="44" t="s">
        <v>182</v>
      </c>
      <c r="F28" s="44" t="s">
        <v>183</v>
      </c>
      <c r="G28" s="47">
        <v>0</v>
      </c>
      <c r="H28" s="47">
        <v>1</v>
      </c>
      <c r="I28" s="43" t="s">
        <v>184</v>
      </c>
    </row>
    <row r="29" s="34" customFormat="1" ht="18" customHeight="1" spans="1:10">
      <c r="A29" s="42"/>
      <c r="B29" s="47"/>
      <c r="C29" s="47"/>
      <c r="D29" s="47"/>
      <c r="E29" s="44" t="s">
        <v>185</v>
      </c>
      <c r="F29" s="44"/>
      <c r="G29" s="47"/>
      <c r="H29" s="47"/>
      <c r="I29" s="44"/>
      <c r="J29" s="80"/>
    </row>
    <row r="30" s="34" customFormat="1" ht="27" customHeight="1" spans="1:9">
      <c r="A30" s="42"/>
      <c r="B30" s="47"/>
      <c r="C30" s="47"/>
      <c r="D30" s="47"/>
      <c r="E30" s="44" t="s">
        <v>186</v>
      </c>
      <c r="F30" s="44"/>
      <c r="G30" s="47"/>
      <c r="H30" s="47"/>
      <c r="I30" s="44"/>
    </row>
    <row r="31" s="34" customFormat="1" ht="39" customHeight="1" spans="1:9">
      <c r="A31" s="42"/>
      <c r="B31" s="47"/>
      <c r="C31" s="47"/>
      <c r="D31" s="47"/>
      <c r="E31" s="70" t="s">
        <v>187</v>
      </c>
      <c r="F31" s="44"/>
      <c r="G31" s="47"/>
      <c r="H31" s="47"/>
      <c r="I31" s="44"/>
    </row>
    <row r="32" s="34" customFormat="1" ht="29" customHeight="1" spans="1:9">
      <c r="A32" s="42"/>
      <c r="B32" s="47" t="s">
        <v>188</v>
      </c>
      <c r="C32" s="47" t="s">
        <v>189</v>
      </c>
      <c r="D32" s="47">
        <v>1</v>
      </c>
      <c r="E32" s="44" t="s">
        <v>190</v>
      </c>
      <c r="F32" s="44" t="s">
        <v>191</v>
      </c>
      <c r="G32" s="47">
        <v>0</v>
      </c>
      <c r="H32" s="47">
        <v>1</v>
      </c>
      <c r="I32" s="44" t="s">
        <v>192</v>
      </c>
    </row>
    <row r="33" s="34" customFormat="1" ht="19" customHeight="1" spans="1:10">
      <c r="A33" s="42"/>
      <c r="B33" s="47"/>
      <c r="C33" s="47"/>
      <c r="D33" s="47"/>
      <c r="E33" s="44" t="s">
        <v>193</v>
      </c>
      <c r="F33" s="44"/>
      <c r="G33" s="47"/>
      <c r="H33" s="47"/>
      <c r="I33" s="44"/>
      <c r="J33" s="79"/>
    </row>
    <row r="34" s="34" customFormat="1" ht="25" customHeight="1" spans="1:9">
      <c r="A34" s="42"/>
      <c r="B34" s="47"/>
      <c r="C34" s="47"/>
      <c r="D34" s="47"/>
      <c r="E34" s="44" t="s">
        <v>194</v>
      </c>
      <c r="F34" s="44"/>
      <c r="G34" s="47"/>
      <c r="H34" s="47"/>
      <c r="I34" s="44"/>
    </row>
    <row r="35" s="34" customFormat="1" ht="36" customHeight="1" spans="1:9">
      <c r="A35" s="42"/>
      <c r="B35" s="47"/>
      <c r="C35" s="47" t="s">
        <v>195</v>
      </c>
      <c r="D35" s="47">
        <v>1</v>
      </c>
      <c r="E35" s="44" t="s">
        <v>196</v>
      </c>
      <c r="F35" s="44" t="s">
        <v>197</v>
      </c>
      <c r="G35" s="47">
        <v>1</v>
      </c>
      <c r="H35" s="47"/>
      <c r="I35" s="70" t="s">
        <v>198</v>
      </c>
    </row>
    <row r="36" s="34" customFormat="1" ht="37" customHeight="1" spans="1:10">
      <c r="A36" s="42"/>
      <c r="B36" s="47"/>
      <c r="C36" s="47"/>
      <c r="D36" s="47"/>
      <c r="E36" s="44" t="s">
        <v>199</v>
      </c>
      <c r="F36" s="44"/>
      <c r="G36" s="47"/>
      <c r="H36" s="47"/>
      <c r="I36" s="44"/>
      <c r="J36" s="80"/>
    </row>
    <row r="37" s="34" customFormat="1" ht="13" spans="1:9">
      <c r="A37" s="42"/>
      <c r="B37" s="47"/>
      <c r="C37" s="47" t="s">
        <v>200</v>
      </c>
      <c r="D37" s="47">
        <v>2</v>
      </c>
      <c r="E37" s="44" t="s">
        <v>201</v>
      </c>
      <c r="F37" s="44" t="s">
        <v>202</v>
      </c>
      <c r="G37" s="47">
        <v>0</v>
      </c>
      <c r="H37" s="47">
        <v>2</v>
      </c>
      <c r="I37" s="44" t="s">
        <v>203</v>
      </c>
    </row>
    <row r="38" s="34" customFormat="1" ht="13" spans="1:10">
      <c r="A38" s="42"/>
      <c r="B38" s="47"/>
      <c r="C38" s="42"/>
      <c r="D38" s="47"/>
      <c r="E38" s="44"/>
      <c r="F38" s="44"/>
      <c r="G38" s="47"/>
      <c r="H38" s="47"/>
      <c r="I38" s="44"/>
      <c r="J38" s="80"/>
    </row>
    <row r="39" s="34" customFormat="1" ht="31" customHeight="1" spans="1:9">
      <c r="A39" s="42"/>
      <c r="B39" s="47"/>
      <c r="C39" s="42"/>
      <c r="D39" s="47"/>
      <c r="E39" s="44" t="s">
        <v>204</v>
      </c>
      <c r="F39" s="44"/>
      <c r="G39" s="47"/>
      <c r="H39" s="47"/>
      <c r="I39" s="44"/>
    </row>
    <row r="40" s="34" customFormat="1" ht="13" spans="1:9">
      <c r="A40" s="42"/>
      <c r="B40" s="47"/>
      <c r="C40" s="47" t="s">
        <v>205</v>
      </c>
      <c r="D40" s="47">
        <v>1</v>
      </c>
      <c r="E40" s="44" t="s">
        <v>206</v>
      </c>
      <c r="F40" s="44" t="s">
        <v>207</v>
      </c>
      <c r="G40" s="47">
        <v>1</v>
      </c>
      <c r="H40" s="47"/>
      <c r="I40" s="44" t="s">
        <v>208</v>
      </c>
    </row>
    <row r="41" s="34" customFormat="1" ht="13" spans="1:9">
      <c r="A41" s="42"/>
      <c r="B41" s="47"/>
      <c r="C41" s="47"/>
      <c r="D41" s="47"/>
      <c r="E41" s="44"/>
      <c r="F41" s="44"/>
      <c r="G41" s="47"/>
      <c r="H41" s="47"/>
      <c r="I41" s="44"/>
    </row>
    <row r="42" s="34" customFormat="1" ht="27" customHeight="1" spans="1:9">
      <c r="A42" s="42"/>
      <c r="B42" s="47"/>
      <c r="C42" s="47"/>
      <c r="D42" s="47"/>
      <c r="E42" s="44" t="s">
        <v>209</v>
      </c>
      <c r="F42" s="44"/>
      <c r="G42" s="47"/>
      <c r="H42" s="47"/>
      <c r="I42" s="44"/>
    </row>
    <row r="43" s="34" customFormat="1" ht="27" customHeight="1" spans="1:9">
      <c r="A43" s="42"/>
      <c r="B43" s="47"/>
      <c r="C43" s="47" t="s">
        <v>210</v>
      </c>
      <c r="D43" s="47">
        <v>2</v>
      </c>
      <c r="E43" s="44" t="s">
        <v>211</v>
      </c>
      <c r="F43" s="44" t="s">
        <v>212</v>
      </c>
      <c r="G43" s="47">
        <v>2</v>
      </c>
      <c r="H43" s="47"/>
      <c r="I43" s="44"/>
    </row>
    <row r="44" s="34" customFormat="1" ht="31" customHeight="1" spans="1:9">
      <c r="A44" s="42"/>
      <c r="B44" s="47"/>
      <c r="C44" s="47"/>
      <c r="D44" s="47"/>
      <c r="E44" s="44" t="s">
        <v>213</v>
      </c>
      <c r="F44" s="44"/>
      <c r="G44" s="47"/>
      <c r="H44" s="47"/>
      <c r="I44" s="44"/>
    </row>
    <row r="45" s="34" customFormat="1" ht="32" customHeight="1" spans="1:9">
      <c r="A45" s="42"/>
      <c r="B45" s="47"/>
      <c r="C45" s="47"/>
      <c r="D45" s="47"/>
      <c r="E45" s="44" t="s">
        <v>214</v>
      </c>
      <c r="F45" s="44"/>
      <c r="G45" s="47"/>
      <c r="H45" s="47"/>
      <c r="I45" s="44"/>
    </row>
    <row r="46" s="34" customFormat="1" ht="77" customHeight="1" spans="1:9">
      <c r="A46" s="42"/>
      <c r="B46" s="47"/>
      <c r="C46" s="47" t="s">
        <v>215</v>
      </c>
      <c r="D46" s="47">
        <v>2</v>
      </c>
      <c r="E46" s="44" t="s">
        <v>216</v>
      </c>
      <c r="F46" s="40" t="s">
        <v>217</v>
      </c>
      <c r="G46" s="47">
        <v>1</v>
      </c>
      <c r="H46" s="42">
        <v>1</v>
      </c>
      <c r="I46" s="44" t="s">
        <v>218</v>
      </c>
    </row>
    <row r="47" s="34" customFormat="1" ht="108" customHeight="1" spans="1:9">
      <c r="A47" s="72" t="s">
        <v>167</v>
      </c>
      <c r="B47" s="40" t="s">
        <v>188</v>
      </c>
      <c r="C47" s="47" t="s">
        <v>219</v>
      </c>
      <c r="D47" s="47">
        <v>5</v>
      </c>
      <c r="E47" s="44" t="s">
        <v>220</v>
      </c>
      <c r="F47" s="40" t="s">
        <v>221</v>
      </c>
      <c r="G47" s="47">
        <v>1</v>
      </c>
      <c r="H47" s="42">
        <v>4</v>
      </c>
      <c r="I47" s="44" t="s">
        <v>222</v>
      </c>
    </row>
    <row r="48" s="34" customFormat="1" ht="31" customHeight="1" spans="1:9">
      <c r="A48" s="42" t="s">
        <v>167</v>
      </c>
      <c r="B48" s="47" t="s">
        <v>188</v>
      </c>
      <c r="C48" s="47" t="s">
        <v>223</v>
      </c>
      <c r="D48" s="47">
        <v>1</v>
      </c>
      <c r="E48" s="44" t="s">
        <v>224</v>
      </c>
      <c r="F48" s="44" t="s">
        <v>225</v>
      </c>
      <c r="G48" s="47">
        <v>1</v>
      </c>
      <c r="H48" s="42"/>
      <c r="I48" s="47"/>
    </row>
    <row r="49" s="34" customFormat="1" ht="32" customHeight="1" spans="1:9">
      <c r="A49" s="42"/>
      <c r="B49" s="47"/>
      <c r="C49" s="47"/>
      <c r="D49" s="47"/>
      <c r="E49" s="44" t="s">
        <v>226</v>
      </c>
      <c r="F49" s="44"/>
      <c r="G49" s="47"/>
      <c r="H49" s="42"/>
      <c r="I49" s="47"/>
    </row>
    <row r="50" s="34" customFormat="1" ht="26" spans="1:9">
      <c r="A50" s="42"/>
      <c r="B50" s="47" t="s">
        <v>227</v>
      </c>
      <c r="C50" s="47" t="s">
        <v>228</v>
      </c>
      <c r="D50" s="47">
        <v>1</v>
      </c>
      <c r="E50" s="44" t="s">
        <v>229</v>
      </c>
      <c r="F50" s="40" t="s">
        <v>230</v>
      </c>
      <c r="G50" s="47">
        <v>1</v>
      </c>
      <c r="H50" s="42"/>
      <c r="I50" s="44"/>
    </row>
    <row r="51" s="34" customFormat="1" ht="39" spans="1:9">
      <c r="A51" s="42"/>
      <c r="B51" s="47" t="s">
        <v>231</v>
      </c>
      <c r="C51" s="47" t="s">
        <v>215</v>
      </c>
      <c r="D51" s="47">
        <v>1</v>
      </c>
      <c r="E51" s="44" t="s">
        <v>232</v>
      </c>
      <c r="F51" s="40" t="s">
        <v>233</v>
      </c>
      <c r="G51" s="47">
        <v>0.5</v>
      </c>
      <c r="H51" s="42">
        <v>0.5</v>
      </c>
      <c r="I51" s="44" t="s">
        <v>234</v>
      </c>
    </row>
    <row r="52" s="34" customFormat="1" ht="13" spans="1:9">
      <c r="A52" s="42"/>
      <c r="B52" s="47"/>
      <c r="C52" s="47" t="s">
        <v>235</v>
      </c>
      <c r="D52" s="47">
        <v>1</v>
      </c>
      <c r="E52" s="44" t="s">
        <v>236</v>
      </c>
      <c r="F52" s="44" t="s">
        <v>237</v>
      </c>
      <c r="G52" s="47">
        <v>1</v>
      </c>
      <c r="H52" s="42"/>
      <c r="I52" s="44"/>
    </row>
    <row r="53" s="34" customFormat="1" ht="51" customHeight="1" spans="1:9">
      <c r="A53" s="42"/>
      <c r="B53" s="47"/>
      <c r="C53" s="47"/>
      <c r="D53" s="47"/>
      <c r="E53" s="44"/>
      <c r="F53" s="44"/>
      <c r="G53" s="47"/>
      <c r="H53" s="42"/>
      <c r="I53" s="44"/>
    </row>
    <row r="54" s="34" customFormat="1" ht="26" spans="1:9">
      <c r="A54" s="42"/>
      <c r="B54" s="47"/>
      <c r="C54" s="47" t="s">
        <v>238</v>
      </c>
      <c r="D54" s="47">
        <v>1</v>
      </c>
      <c r="E54" s="44" t="s">
        <v>239</v>
      </c>
      <c r="F54" s="44" t="s">
        <v>240</v>
      </c>
      <c r="G54" s="47">
        <v>0.9</v>
      </c>
      <c r="H54" s="42">
        <v>0.1</v>
      </c>
      <c r="I54" s="43" t="s">
        <v>241</v>
      </c>
    </row>
    <row r="55" s="34" customFormat="1" ht="33" customHeight="1" spans="1:9">
      <c r="A55" s="42"/>
      <c r="B55" s="47"/>
      <c r="C55" s="47"/>
      <c r="D55" s="47"/>
      <c r="E55" s="44" t="s">
        <v>242</v>
      </c>
      <c r="F55" s="44"/>
      <c r="G55" s="47"/>
      <c r="H55" s="42"/>
      <c r="I55" s="44"/>
    </row>
    <row r="56" s="34" customFormat="1" ht="30" customHeight="1" spans="1:9">
      <c r="A56" s="42" t="s">
        <v>243</v>
      </c>
      <c r="B56" s="47" t="s">
        <v>244</v>
      </c>
      <c r="C56" s="47" t="s">
        <v>245</v>
      </c>
      <c r="D56" s="47">
        <v>12</v>
      </c>
      <c r="E56" s="73" t="s">
        <v>246</v>
      </c>
      <c r="F56" s="44" t="s">
        <v>247</v>
      </c>
      <c r="G56" s="47">
        <v>11.2</v>
      </c>
      <c r="H56" s="42"/>
      <c r="I56" s="44"/>
    </row>
    <row r="57" s="62" customFormat="1" ht="37" customHeight="1" spans="1:9">
      <c r="A57" s="42"/>
      <c r="B57" s="47"/>
      <c r="C57" s="47"/>
      <c r="D57" s="47"/>
      <c r="E57" s="47"/>
      <c r="F57" s="44" t="s">
        <v>248</v>
      </c>
      <c r="G57" s="47"/>
      <c r="H57" s="74"/>
      <c r="I57" s="74"/>
    </row>
    <row r="58" s="62" customFormat="1" ht="52" customHeight="1" spans="1:9">
      <c r="A58" s="42"/>
      <c r="B58" s="47"/>
      <c r="C58" s="47"/>
      <c r="D58" s="47"/>
      <c r="E58" s="47"/>
      <c r="F58" s="44" t="s">
        <v>249</v>
      </c>
      <c r="G58" s="47"/>
      <c r="H58" s="42">
        <v>0.2</v>
      </c>
      <c r="I58" s="40" t="s">
        <v>250</v>
      </c>
    </row>
    <row r="59" s="62" customFormat="1" ht="35" customHeight="1" spans="1:9">
      <c r="A59" s="42"/>
      <c r="B59" s="47"/>
      <c r="C59" s="47"/>
      <c r="D59" s="47"/>
      <c r="E59" s="47"/>
      <c r="F59" s="44" t="s">
        <v>251</v>
      </c>
      <c r="G59" s="47"/>
      <c r="H59" s="42">
        <v>0.2</v>
      </c>
      <c r="I59" s="40" t="s">
        <v>252</v>
      </c>
    </row>
    <row r="60" s="62" customFormat="1" ht="36" customHeight="1" spans="1:9">
      <c r="A60" s="42"/>
      <c r="B60" s="47"/>
      <c r="C60" s="47"/>
      <c r="D60" s="47"/>
      <c r="E60" s="47"/>
      <c r="F60" s="44" t="s">
        <v>253</v>
      </c>
      <c r="G60" s="47"/>
      <c r="H60" s="74"/>
      <c r="I60" s="74"/>
    </row>
    <row r="61" s="62" customFormat="1" ht="51" customHeight="1" spans="1:9">
      <c r="A61" s="42"/>
      <c r="B61" s="47"/>
      <c r="C61" s="47"/>
      <c r="D61" s="47"/>
      <c r="E61" s="47"/>
      <c r="F61" s="44" t="s">
        <v>254</v>
      </c>
      <c r="G61" s="47"/>
      <c r="H61" s="42">
        <v>0.2</v>
      </c>
      <c r="I61" s="40" t="s">
        <v>255</v>
      </c>
    </row>
    <row r="62" s="62" customFormat="1" ht="29" customHeight="1" spans="1:9">
      <c r="A62" s="42" t="s">
        <v>243</v>
      </c>
      <c r="B62" s="47" t="s">
        <v>256</v>
      </c>
      <c r="C62" s="47" t="s">
        <v>245</v>
      </c>
      <c r="D62" s="47"/>
      <c r="E62" s="73" t="s">
        <v>246</v>
      </c>
      <c r="F62" s="44" t="s">
        <v>257</v>
      </c>
      <c r="G62" s="47"/>
      <c r="H62" s="42"/>
      <c r="I62" s="40"/>
    </row>
    <row r="63" s="62" customFormat="1" ht="75" customHeight="1" spans="1:9">
      <c r="A63" s="42"/>
      <c r="B63" s="47"/>
      <c r="C63" s="47"/>
      <c r="D63" s="47"/>
      <c r="E63" s="47"/>
      <c r="F63" s="44" t="s">
        <v>258</v>
      </c>
      <c r="G63" s="47"/>
      <c r="H63" s="74"/>
      <c r="I63" s="74"/>
    </row>
    <row r="64" s="62" customFormat="1" ht="40" customHeight="1" spans="1:9">
      <c r="A64" s="42"/>
      <c r="B64" s="47"/>
      <c r="C64" s="47"/>
      <c r="D64" s="47"/>
      <c r="E64" s="47"/>
      <c r="F64" s="44" t="s">
        <v>259</v>
      </c>
      <c r="G64" s="47"/>
      <c r="H64" s="42">
        <v>0.2</v>
      </c>
      <c r="I64" s="40" t="s">
        <v>260</v>
      </c>
    </row>
    <row r="65" s="62" customFormat="1" ht="57" customHeight="1" spans="1:9">
      <c r="A65" s="42"/>
      <c r="B65" s="47"/>
      <c r="C65" s="47"/>
      <c r="D65" s="47"/>
      <c r="E65" s="47"/>
      <c r="F65" s="44" t="s">
        <v>261</v>
      </c>
      <c r="G65" s="47"/>
      <c r="H65" s="42"/>
      <c r="I65" s="40"/>
    </row>
    <row r="66" s="62" customFormat="1" ht="40" customHeight="1" spans="1:9">
      <c r="A66" s="42"/>
      <c r="B66" s="47"/>
      <c r="C66" s="47"/>
      <c r="D66" s="47"/>
      <c r="E66" s="47"/>
      <c r="F66" s="44" t="s">
        <v>262</v>
      </c>
      <c r="G66" s="47"/>
      <c r="H66" s="42"/>
      <c r="I66" s="40"/>
    </row>
    <row r="67" s="34" customFormat="1" ht="30" customHeight="1" spans="1:9">
      <c r="A67" s="42"/>
      <c r="B67" s="47"/>
      <c r="C67" s="47"/>
      <c r="D67" s="47"/>
      <c r="E67" s="47"/>
      <c r="F67" s="44" t="s">
        <v>263</v>
      </c>
      <c r="G67" s="47"/>
      <c r="H67" s="42"/>
      <c r="I67" s="40"/>
    </row>
    <row r="68" s="34" customFormat="1" ht="84" customHeight="1" spans="1:9">
      <c r="A68" s="42"/>
      <c r="B68" s="47"/>
      <c r="C68" s="47" t="s">
        <v>264</v>
      </c>
      <c r="D68" s="47">
        <v>5</v>
      </c>
      <c r="E68" s="44" t="s">
        <v>265</v>
      </c>
      <c r="F68" s="44" t="s">
        <v>266</v>
      </c>
      <c r="G68" s="47">
        <v>4.2</v>
      </c>
      <c r="H68" s="42">
        <v>0.8</v>
      </c>
      <c r="I68" s="44" t="s">
        <v>267</v>
      </c>
    </row>
    <row r="69" s="34" customFormat="1" ht="34" customHeight="1" spans="1:9">
      <c r="A69" s="42"/>
      <c r="B69" s="47"/>
      <c r="C69" s="47" t="s">
        <v>268</v>
      </c>
      <c r="D69" s="47">
        <v>10</v>
      </c>
      <c r="E69" s="73" t="s">
        <v>269</v>
      </c>
      <c r="F69" s="44" t="s">
        <v>270</v>
      </c>
      <c r="G69" s="47">
        <v>9.6</v>
      </c>
      <c r="H69" s="42"/>
      <c r="I69" s="44"/>
    </row>
    <row r="70" s="34" customFormat="1" ht="26" customHeight="1" spans="1:9">
      <c r="A70" s="42"/>
      <c r="B70" s="47"/>
      <c r="C70" s="47"/>
      <c r="D70" s="47"/>
      <c r="E70" s="47"/>
      <c r="F70" s="44" t="s">
        <v>271</v>
      </c>
      <c r="G70" s="47"/>
      <c r="H70" s="42"/>
      <c r="I70" s="40"/>
    </row>
    <row r="71" s="34" customFormat="1" ht="42" customHeight="1" spans="1:9">
      <c r="A71" s="42"/>
      <c r="B71" s="47"/>
      <c r="C71" s="47"/>
      <c r="D71" s="47"/>
      <c r="E71" s="47"/>
      <c r="F71" s="44" t="s">
        <v>272</v>
      </c>
      <c r="G71" s="47"/>
      <c r="H71" s="42"/>
      <c r="I71" s="40"/>
    </row>
    <row r="72" s="34" customFormat="1" ht="35" customHeight="1" spans="1:9">
      <c r="A72" s="42"/>
      <c r="B72" s="47"/>
      <c r="C72" s="47"/>
      <c r="D72" s="47"/>
      <c r="E72" s="47"/>
      <c r="F72" s="44" t="s">
        <v>273</v>
      </c>
      <c r="G72" s="47"/>
      <c r="H72" s="72"/>
      <c r="I72" s="72"/>
    </row>
    <row r="73" s="34" customFormat="1" ht="47" customHeight="1" spans="1:9">
      <c r="A73" s="42"/>
      <c r="B73" s="47"/>
      <c r="C73" s="47"/>
      <c r="D73" s="47"/>
      <c r="E73" s="47"/>
      <c r="F73" s="44" t="s">
        <v>274</v>
      </c>
      <c r="G73" s="47"/>
      <c r="H73" s="42">
        <v>0.2</v>
      </c>
      <c r="I73" s="40" t="s">
        <v>275</v>
      </c>
    </row>
    <row r="74" s="34" customFormat="1" ht="37" customHeight="1" spans="1:9">
      <c r="A74" s="42" t="s">
        <v>243</v>
      </c>
      <c r="B74" s="47" t="s">
        <v>256</v>
      </c>
      <c r="C74" s="47" t="s">
        <v>268</v>
      </c>
      <c r="D74" s="47"/>
      <c r="E74" s="73" t="s">
        <v>269</v>
      </c>
      <c r="F74" s="44" t="s">
        <v>276</v>
      </c>
      <c r="G74" s="47"/>
      <c r="H74" s="42"/>
      <c r="I74" s="40"/>
    </row>
    <row r="75" s="34" customFormat="1" ht="24" customHeight="1" spans="1:9">
      <c r="A75" s="42"/>
      <c r="B75" s="47"/>
      <c r="C75" s="47"/>
      <c r="D75" s="47"/>
      <c r="E75" s="47"/>
      <c r="F75" s="44" t="s">
        <v>277</v>
      </c>
      <c r="G75" s="47"/>
      <c r="H75" s="42"/>
      <c r="I75" s="40"/>
    </row>
    <row r="76" s="34" customFormat="1" ht="44" customHeight="1" spans="1:9">
      <c r="A76" s="42"/>
      <c r="B76" s="47"/>
      <c r="C76" s="47"/>
      <c r="D76" s="47"/>
      <c r="E76" s="47"/>
      <c r="F76" s="44" t="s">
        <v>278</v>
      </c>
      <c r="G76" s="47"/>
      <c r="H76" s="42"/>
      <c r="I76" s="40"/>
    </row>
    <row r="77" s="34" customFormat="1" ht="49" customHeight="1" spans="1:9">
      <c r="A77" s="42"/>
      <c r="B77" s="47"/>
      <c r="C77" s="47"/>
      <c r="D77" s="47"/>
      <c r="E77" s="47"/>
      <c r="F77" s="44" t="s">
        <v>279</v>
      </c>
      <c r="G77" s="47"/>
      <c r="H77" s="42">
        <v>0.2</v>
      </c>
      <c r="I77" s="40" t="s">
        <v>280</v>
      </c>
    </row>
    <row r="78" s="34" customFormat="1" ht="25" customHeight="1" spans="1:9">
      <c r="A78" s="42"/>
      <c r="B78" s="47"/>
      <c r="C78" s="47"/>
      <c r="D78" s="47"/>
      <c r="E78" s="47"/>
      <c r="F78" s="44" t="s">
        <v>281</v>
      </c>
      <c r="G78" s="47"/>
      <c r="H78" s="42"/>
      <c r="I78" s="40"/>
    </row>
    <row r="79" s="34" customFormat="1" ht="24" customHeight="1" spans="1:9">
      <c r="A79" s="42"/>
      <c r="B79" s="47"/>
      <c r="C79" s="47"/>
      <c r="D79" s="47"/>
      <c r="E79" s="47"/>
      <c r="F79" s="44" t="s">
        <v>282</v>
      </c>
      <c r="G79" s="47"/>
      <c r="H79" s="42"/>
      <c r="I79" s="40"/>
    </row>
    <row r="80" s="34" customFormat="1" ht="86" customHeight="1" spans="1:9">
      <c r="A80" s="42"/>
      <c r="B80" s="47"/>
      <c r="C80" s="47" t="s">
        <v>283</v>
      </c>
      <c r="D80" s="47">
        <v>6</v>
      </c>
      <c r="E80" s="44" t="s">
        <v>284</v>
      </c>
      <c r="F80" s="44" t="s">
        <v>285</v>
      </c>
      <c r="G80" s="47">
        <v>6</v>
      </c>
      <c r="H80" s="42"/>
      <c r="I80" s="44"/>
    </row>
    <row r="81" s="34" customFormat="1" ht="40" customHeight="1" spans="1:9">
      <c r="A81" s="42" t="s">
        <v>286</v>
      </c>
      <c r="B81" s="47" t="s">
        <v>287</v>
      </c>
      <c r="C81" s="47" t="s">
        <v>288</v>
      </c>
      <c r="D81" s="47">
        <v>4</v>
      </c>
      <c r="E81" s="40" t="s">
        <v>289</v>
      </c>
      <c r="F81" s="44" t="s">
        <v>290</v>
      </c>
      <c r="G81" s="47">
        <v>4</v>
      </c>
      <c r="H81" s="42"/>
      <c r="I81" s="44"/>
    </row>
    <row r="82" s="34" customFormat="1" ht="63" customHeight="1" spans="1:9">
      <c r="A82" s="42"/>
      <c r="B82" s="47"/>
      <c r="C82" s="47" t="s">
        <v>291</v>
      </c>
      <c r="D82" s="47">
        <v>6</v>
      </c>
      <c r="E82" s="40" t="s">
        <v>292</v>
      </c>
      <c r="F82" s="44" t="s">
        <v>293</v>
      </c>
      <c r="G82" s="47">
        <v>5.5</v>
      </c>
      <c r="H82" s="42">
        <v>0.5</v>
      </c>
      <c r="I82" s="43" t="s">
        <v>294</v>
      </c>
    </row>
    <row r="83" s="34" customFormat="1" ht="37" customHeight="1" spans="1:9">
      <c r="A83" s="42"/>
      <c r="B83" s="47"/>
      <c r="C83" s="47" t="s">
        <v>295</v>
      </c>
      <c r="D83" s="47">
        <v>4</v>
      </c>
      <c r="E83" s="40" t="s">
        <v>296</v>
      </c>
      <c r="F83" s="44" t="s">
        <v>297</v>
      </c>
      <c r="G83" s="47">
        <v>4</v>
      </c>
      <c r="H83" s="42"/>
      <c r="I83" s="43"/>
    </row>
    <row r="84" s="34" customFormat="1" ht="59" customHeight="1" spans="1:9">
      <c r="A84" s="42"/>
      <c r="B84" s="47"/>
      <c r="C84" s="47" t="s">
        <v>298</v>
      </c>
      <c r="D84" s="47">
        <v>4</v>
      </c>
      <c r="E84" s="44" t="s">
        <v>299</v>
      </c>
      <c r="F84" s="40" t="s">
        <v>300</v>
      </c>
      <c r="G84" s="47">
        <v>4</v>
      </c>
      <c r="H84" s="42"/>
      <c r="I84" s="44"/>
    </row>
    <row r="85" s="34" customFormat="1" ht="38" customHeight="1" spans="1:9">
      <c r="A85" s="42"/>
      <c r="B85" s="47"/>
      <c r="C85" s="47" t="s">
        <v>301</v>
      </c>
      <c r="D85" s="47">
        <v>3</v>
      </c>
      <c r="E85" s="44" t="s">
        <v>302</v>
      </c>
      <c r="F85" s="40" t="s">
        <v>303</v>
      </c>
      <c r="G85" s="47">
        <v>3</v>
      </c>
      <c r="H85" s="42"/>
      <c r="I85" s="44"/>
    </row>
    <row r="86" s="34" customFormat="1" ht="62" customHeight="1" spans="1:9">
      <c r="A86" s="42"/>
      <c r="B86" s="47"/>
      <c r="C86" s="47" t="s">
        <v>304</v>
      </c>
      <c r="D86" s="47">
        <v>6</v>
      </c>
      <c r="E86" s="44" t="s">
        <v>305</v>
      </c>
      <c r="F86" s="40" t="s">
        <v>306</v>
      </c>
      <c r="G86" s="47">
        <v>3</v>
      </c>
      <c r="H86" s="42">
        <v>3</v>
      </c>
      <c r="I86" s="44" t="s">
        <v>307</v>
      </c>
    </row>
    <row r="87" s="63" customFormat="1" ht="27" customHeight="1" spans="1:9">
      <c r="A87" s="39" t="s">
        <v>308</v>
      </c>
      <c r="B87" s="39"/>
      <c r="C87" s="69"/>
      <c r="D87" s="39">
        <f>SUM(D4:D86)</f>
        <v>100</v>
      </c>
      <c r="E87" s="81"/>
      <c r="F87" s="40"/>
      <c r="G87" s="82">
        <f>SUM(G4:G86)</f>
        <v>80.9</v>
      </c>
      <c r="H87" s="82">
        <f>SUM(H4:H86)</f>
        <v>19.1</v>
      </c>
      <c r="I87" s="38"/>
    </row>
    <row r="88" s="34" customFormat="1" ht="13" spans="7:9">
      <c r="G88" s="32"/>
      <c r="H88" s="32"/>
      <c r="I88" s="83"/>
    </row>
    <row r="89" s="34" customFormat="1" ht="13" spans="7:9">
      <c r="G89" s="32"/>
      <c r="H89" s="32"/>
      <c r="I89" s="83"/>
    </row>
    <row r="90" s="34" customFormat="1" ht="13" spans="7:9">
      <c r="G90" s="32"/>
      <c r="H90" s="32"/>
      <c r="I90" s="83"/>
    </row>
    <row r="91" s="34" customFormat="1" ht="13" spans="7:9">
      <c r="G91" s="32"/>
      <c r="H91" s="32"/>
      <c r="I91" s="83"/>
    </row>
    <row r="92" s="34" customFormat="1" ht="13" spans="7:9">
      <c r="G92" s="32"/>
      <c r="H92" s="32"/>
      <c r="I92" s="83"/>
    </row>
    <row r="93" s="34" customFormat="1" ht="13" spans="7:9">
      <c r="G93" s="32"/>
      <c r="H93" s="32"/>
      <c r="I93" s="83"/>
    </row>
    <row r="94" s="63" customFormat="1" ht="13" spans="1:9">
      <c r="A94" s="34"/>
      <c r="B94" s="34"/>
      <c r="C94" s="34"/>
      <c r="D94" s="34"/>
      <c r="E94" s="34"/>
      <c r="F94" s="34"/>
      <c r="G94" s="32"/>
      <c r="H94" s="32"/>
      <c r="I94" s="83"/>
    </row>
    <row r="95" s="25" customFormat="1" ht="13" spans="8:8">
      <c r="H95" s="26"/>
    </row>
  </sheetData>
  <mergeCells count="137">
    <mergeCell ref="A2:I2"/>
    <mergeCell ref="A87:B87"/>
    <mergeCell ref="A4:A21"/>
    <mergeCell ref="A22:A24"/>
    <mergeCell ref="A25:A46"/>
    <mergeCell ref="A48:A55"/>
    <mergeCell ref="A56:A61"/>
    <mergeCell ref="A62:A73"/>
    <mergeCell ref="A74:A80"/>
    <mergeCell ref="A81:A86"/>
    <mergeCell ref="B4:B10"/>
    <mergeCell ref="B11:B21"/>
    <mergeCell ref="B22:B24"/>
    <mergeCell ref="B25:B27"/>
    <mergeCell ref="B28:B31"/>
    <mergeCell ref="B32:B46"/>
    <mergeCell ref="B48:B49"/>
    <mergeCell ref="B51:B55"/>
    <mergeCell ref="B56:B61"/>
    <mergeCell ref="B62:B73"/>
    <mergeCell ref="B74:B80"/>
    <mergeCell ref="B81:B86"/>
    <mergeCell ref="C4:C6"/>
    <mergeCell ref="C7:C10"/>
    <mergeCell ref="C11:C14"/>
    <mergeCell ref="C15:C17"/>
    <mergeCell ref="C18:C21"/>
    <mergeCell ref="C22:C24"/>
    <mergeCell ref="C25:C27"/>
    <mergeCell ref="C28:C31"/>
    <mergeCell ref="C32:C34"/>
    <mergeCell ref="C35:C36"/>
    <mergeCell ref="C37:C39"/>
    <mergeCell ref="C40:C42"/>
    <mergeCell ref="C43:C45"/>
    <mergeCell ref="C48:C49"/>
    <mergeCell ref="C52:C53"/>
    <mergeCell ref="C54:C55"/>
    <mergeCell ref="C56:C61"/>
    <mergeCell ref="C62:C67"/>
    <mergeCell ref="C69:C73"/>
    <mergeCell ref="C74:C79"/>
    <mergeCell ref="D4:D6"/>
    <mergeCell ref="D7:D10"/>
    <mergeCell ref="D11:D14"/>
    <mergeCell ref="D15:D17"/>
    <mergeCell ref="D18:D21"/>
    <mergeCell ref="D22:D24"/>
    <mergeCell ref="D25:D27"/>
    <mergeCell ref="D28:D31"/>
    <mergeCell ref="D32:D34"/>
    <mergeCell ref="D35:D36"/>
    <mergeCell ref="D37:D39"/>
    <mergeCell ref="D40:D42"/>
    <mergeCell ref="D43:D45"/>
    <mergeCell ref="D48:D49"/>
    <mergeCell ref="D52:D53"/>
    <mergeCell ref="D54:D55"/>
    <mergeCell ref="D56:D61"/>
    <mergeCell ref="D62:D67"/>
    <mergeCell ref="D69:D73"/>
    <mergeCell ref="D74:D79"/>
    <mergeCell ref="E4:E6"/>
    <mergeCell ref="E7:E10"/>
    <mergeCell ref="E37:E38"/>
    <mergeCell ref="E40:E41"/>
    <mergeCell ref="E52:E53"/>
    <mergeCell ref="E56:E61"/>
    <mergeCell ref="E62:E67"/>
    <mergeCell ref="E69:E73"/>
    <mergeCell ref="E74:E79"/>
    <mergeCell ref="F11:F14"/>
    <mergeCell ref="F15:F17"/>
    <mergeCell ref="F18:F21"/>
    <mergeCell ref="F22:F24"/>
    <mergeCell ref="F25:F27"/>
    <mergeCell ref="F28:F31"/>
    <mergeCell ref="F32:F34"/>
    <mergeCell ref="F35:F36"/>
    <mergeCell ref="F37:F39"/>
    <mergeCell ref="F40:F42"/>
    <mergeCell ref="F43:F45"/>
    <mergeCell ref="F48:F49"/>
    <mergeCell ref="F52:F53"/>
    <mergeCell ref="F54:F55"/>
    <mergeCell ref="G4:G6"/>
    <mergeCell ref="G7:G10"/>
    <mergeCell ref="G11:G14"/>
    <mergeCell ref="G15:G17"/>
    <mergeCell ref="G18:G21"/>
    <mergeCell ref="G22:G24"/>
    <mergeCell ref="G25:G27"/>
    <mergeCell ref="G28:G31"/>
    <mergeCell ref="G32:G34"/>
    <mergeCell ref="G35:G36"/>
    <mergeCell ref="G37:G39"/>
    <mergeCell ref="G40:G42"/>
    <mergeCell ref="G43:G45"/>
    <mergeCell ref="G48:G49"/>
    <mergeCell ref="G52:G53"/>
    <mergeCell ref="G54:G55"/>
    <mergeCell ref="G56:G61"/>
    <mergeCell ref="G62:G67"/>
    <mergeCell ref="G69:G73"/>
    <mergeCell ref="G74:G79"/>
    <mergeCell ref="H4:H6"/>
    <mergeCell ref="H7:H10"/>
    <mergeCell ref="H11:H14"/>
    <mergeCell ref="H15:H17"/>
    <mergeCell ref="H18:H21"/>
    <mergeCell ref="H22:H24"/>
    <mergeCell ref="H25:H27"/>
    <mergeCell ref="H28:H31"/>
    <mergeCell ref="H32:H34"/>
    <mergeCell ref="H35:H36"/>
    <mergeCell ref="H37:H39"/>
    <mergeCell ref="H40:H42"/>
    <mergeCell ref="H43:H45"/>
    <mergeCell ref="H48:H49"/>
    <mergeCell ref="H52:H53"/>
    <mergeCell ref="H54:H55"/>
    <mergeCell ref="I4:I6"/>
    <mergeCell ref="I7:I10"/>
    <mergeCell ref="I11:I14"/>
    <mergeCell ref="I15:I17"/>
    <mergeCell ref="I18:I21"/>
    <mergeCell ref="I22:I24"/>
    <mergeCell ref="I25:I27"/>
    <mergeCell ref="I28:I31"/>
    <mergeCell ref="I32:I34"/>
    <mergeCell ref="I35:I36"/>
    <mergeCell ref="I37:I39"/>
    <mergeCell ref="I40:I42"/>
    <mergeCell ref="I43:I45"/>
    <mergeCell ref="I48:I49"/>
    <mergeCell ref="I52:I53"/>
    <mergeCell ref="I54:I55"/>
  </mergeCells>
  <printOptions horizontalCentered="1"/>
  <pageMargins left="0.393055555555556" right="0.393055555555556" top="1.02361111111111" bottom="0.393055555555556" header="0.275" footer="0.236111111111111"/>
  <pageSetup paperSize="9" scale="72" fitToHeight="0" orientation="landscape" horizontalDpi="600"/>
  <headerFooter/>
  <rowBreaks count="3" manualBreakCount="3">
    <brk id="24" max="16383" man="1"/>
    <brk id="61" max="16383" man="1"/>
    <brk id="7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T185"/>
  <sheetViews>
    <sheetView view="pageBreakPreview" zoomScaleNormal="100" topLeftCell="A58" workbookViewId="0">
      <selection activeCell="H10" sqref="H10"/>
    </sheetView>
  </sheetViews>
  <sheetFormatPr defaultColWidth="9" defaultRowHeight="21" customHeight="1"/>
  <cols>
    <col min="1" max="1" width="43" style="27" customWidth="1"/>
    <col min="2" max="2" width="13.0833333333333" style="28" customWidth="1"/>
    <col min="3" max="3" width="16.75" style="23" customWidth="1"/>
    <col min="4" max="4" width="11.9166666666667" style="29" customWidth="1"/>
    <col min="5" max="16384" width="9" style="23"/>
  </cols>
  <sheetData>
    <row r="1" s="23" customFormat="1" customHeight="1" spans="1:202">
      <c r="A1" s="30" t="s">
        <v>309</v>
      </c>
      <c r="B1" s="31"/>
      <c r="C1" s="32"/>
      <c r="D1" s="33"/>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row>
    <row r="2" s="23" customFormat="1" customHeight="1" spans="1:202">
      <c r="A2" s="35" t="s">
        <v>310</v>
      </c>
      <c r="B2" s="35"/>
      <c r="C2" s="35"/>
      <c r="D2" s="35"/>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row>
    <row r="3" s="24" customFormat="1" customHeight="1" spans="1:202">
      <c r="A3" s="12" t="s">
        <v>311</v>
      </c>
      <c r="B3" s="12" t="s">
        <v>312</v>
      </c>
      <c r="C3" s="36" t="s">
        <v>313</v>
      </c>
      <c r="D3" s="37" t="s">
        <v>314</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row>
    <row r="4" s="25" customFormat="1" customHeight="1" spans="1:202">
      <c r="A4" s="38" t="s">
        <v>315</v>
      </c>
      <c r="B4" s="39"/>
      <c r="C4" s="39"/>
      <c r="D4" s="39"/>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row>
    <row r="5" s="25" customFormat="1" customHeight="1" spans="1:202">
      <c r="A5" s="40" t="s">
        <v>316</v>
      </c>
      <c r="B5" s="41">
        <v>1</v>
      </c>
      <c r="C5" s="41">
        <v>1</v>
      </c>
      <c r="D5" s="42"/>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row>
    <row r="6" s="25" customFormat="1" customHeight="1" spans="1:202">
      <c r="A6" s="40" t="s">
        <v>317</v>
      </c>
      <c r="B6" s="41">
        <v>1</v>
      </c>
      <c r="C6" s="41">
        <v>1</v>
      </c>
      <c r="D6" s="42"/>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row>
    <row r="7" s="25" customFormat="1" customHeight="1" spans="1:202">
      <c r="A7" s="38" t="s">
        <v>318</v>
      </c>
      <c r="B7" s="39"/>
      <c r="C7" s="39"/>
      <c r="D7" s="39"/>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row>
    <row r="8" s="26" customFormat="1" customHeight="1" spans="1:202">
      <c r="A8" s="43" t="s">
        <v>319</v>
      </c>
      <c r="B8" s="42" t="s">
        <v>320</v>
      </c>
      <c r="C8" s="42" t="s">
        <v>320</v>
      </c>
      <c r="D8" s="41">
        <v>1</v>
      </c>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row>
    <row r="9" s="25" customFormat="1" customHeight="1" spans="1:202">
      <c r="A9" s="44" t="s">
        <v>321</v>
      </c>
      <c r="B9" s="42" t="s">
        <v>322</v>
      </c>
      <c r="C9" s="42" t="s">
        <v>322</v>
      </c>
      <c r="D9" s="41">
        <v>1</v>
      </c>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row>
    <row r="10" s="25" customFormat="1" customHeight="1" spans="1:202">
      <c r="A10" s="44" t="s">
        <v>323</v>
      </c>
      <c r="B10" s="45">
        <v>1</v>
      </c>
      <c r="C10" s="45">
        <v>1</v>
      </c>
      <c r="D10" s="46"/>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row>
    <row r="11" s="25" customFormat="1" customHeight="1" spans="1:202">
      <c r="A11" s="44" t="s">
        <v>324</v>
      </c>
      <c r="B11" s="45">
        <v>1</v>
      </c>
      <c r="C11" s="45">
        <v>1</v>
      </c>
      <c r="D11" s="46"/>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row>
    <row r="12" s="25" customFormat="1" customHeight="1" spans="1:202">
      <c r="A12" s="44" t="s">
        <v>325</v>
      </c>
      <c r="B12" s="45" t="s">
        <v>326</v>
      </c>
      <c r="C12" s="45" t="s">
        <v>327</v>
      </c>
      <c r="D12" s="46"/>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row>
    <row r="13" s="25" customFormat="1" customHeight="1" spans="1:202">
      <c r="A13" s="44" t="s">
        <v>328</v>
      </c>
      <c r="B13" s="45" t="s">
        <v>329</v>
      </c>
      <c r="C13" s="45" t="s">
        <v>329</v>
      </c>
      <c r="D13" s="46"/>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row>
    <row r="14" s="25" customFormat="1" customHeight="1" spans="1:202">
      <c r="A14" s="44" t="s">
        <v>330</v>
      </c>
      <c r="B14" s="45" t="s">
        <v>331</v>
      </c>
      <c r="C14" s="45" t="s">
        <v>331</v>
      </c>
      <c r="D14" s="46"/>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row>
    <row r="15" s="25" customFormat="1" customHeight="1" spans="1:202">
      <c r="A15" s="38" t="s">
        <v>332</v>
      </c>
      <c r="B15" s="38"/>
      <c r="C15" s="38"/>
      <c r="D15" s="39"/>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row>
    <row r="16" s="25" customFormat="1" customHeight="1" spans="1:202">
      <c r="A16" s="44" t="s">
        <v>333</v>
      </c>
      <c r="B16" s="47" t="s">
        <v>334</v>
      </c>
      <c r="C16" s="47" t="s">
        <v>334</v>
      </c>
      <c r="D16" s="41">
        <v>1</v>
      </c>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row>
    <row r="17" s="25" customFormat="1" customHeight="1" spans="1:202">
      <c r="A17" s="44" t="s">
        <v>335</v>
      </c>
      <c r="B17" s="47" t="s">
        <v>336</v>
      </c>
      <c r="C17" s="47" t="s">
        <v>336</v>
      </c>
      <c r="D17" s="41">
        <v>1</v>
      </c>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row>
    <row r="18" s="25" customFormat="1" customHeight="1" spans="1:202">
      <c r="A18" s="44" t="s">
        <v>337</v>
      </c>
      <c r="B18" s="47" t="s">
        <v>336</v>
      </c>
      <c r="C18" s="47" t="s">
        <v>338</v>
      </c>
      <c r="D18" s="48">
        <f>23.5731/24.2992</f>
        <v>0.970118357806018</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row>
    <row r="19" s="25" customFormat="1" customHeight="1" spans="1:202">
      <c r="A19" s="44" t="s">
        <v>339</v>
      </c>
      <c r="B19" s="41">
        <v>1</v>
      </c>
      <c r="C19" s="41">
        <v>1</v>
      </c>
      <c r="D19" s="48"/>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row>
    <row r="20" s="25" customFormat="1" customHeight="1" spans="1:202">
      <c r="A20" s="44" t="s">
        <v>340</v>
      </c>
      <c r="B20" s="45">
        <v>1</v>
      </c>
      <c r="C20" s="45">
        <v>1</v>
      </c>
      <c r="D20" s="48"/>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row>
    <row r="21" s="25" customFormat="1" customHeight="1" spans="1:202">
      <c r="A21" s="44" t="s">
        <v>341</v>
      </c>
      <c r="B21" s="45" t="s">
        <v>342</v>
      </c>
      <c r="C21" s="45" t="s">
        <v>342</v>
      </c>
      <c r="D21" s="48"/>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row>
    <row r="22" s="25" customFormat="1" customHeight="1" spans="1:202">
      <c r="A22" s="38" t="s">
        <v>343</v>
      </c>
      <c r="B22" s="39"/>
      <c r="C22" s="39"/>
      <c r="D22" s="39"/>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row>
    <row r="23" s="25" customFormat="1" customHeight="1" spans="1:202">
      <c r="A23" s="44" t="s">
        <v>344</v>
      </c>
      <c r="B23" s="42" t="s">
        <v>345</v>
      </c>
      <c r="C23" s="42" t="s">
        <v>346</v>
      </c>
      <c r="D23" s="46"/>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row>
    <row r="24" s="25" customFormat="1" customHeight="1" spans="1:202">
      <c r="A24" s="49" t="s">
        <v>347</v>
      </c>
      <c r="B24" s="47"/>
      <c r="C24" s="42"/>
      <c r="D24" s="50"/>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row>
    <row r="25" s="25" customFormat="1" customHeight="1" spans="1:202">
      <c r="A25" s="51" t="s">
        <v>348</v>
      </c>
      <c r="B25" s="47" t="s">
        <v>349</v>
      </c>
      <c r="C25" s="47" t="s">
        <v>349</v>
      </c>
      <c r="D25" s="52">
        <v>1</v>
      </c>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row>
    <row r="26" s="25" customFormat="1" customHeight="1" spans="1:202">
      <c r="A26" s="51" t="s">
        <v>350</v>
      </c>
      <c r="B26" s="41">
        <v>1</v>
      </c>
      <c r="C26" s="41" t="s">
        <v>351</v>
      </c>
      <c r="D26" s="50"/>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row>
    <row r="27" s="25" customFormat="1" customHeight="1" spans="1:202">
      <c r="A27" s="51" t="s">
        <v>352</v>
      </c>
      <c r="B27" s="47" t="s">
        <v>353</v>
      </c>
      <c r="C27" s="47" t="s">
        <v>353</v>
      </c>
      <c r="D27" s="50"/>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row>
    <row r="28" s="25" customFormat="1" ht="37" customHeight="1" spans="1:202">
      <c r="A28" s="51" t="s">
        <v>354</v>
      </c>
      <c r="B28" s="47" t="s">
        <v>355</v>
      </c>
      <c r="C28" s="47" t="s">
        <v>356</v>
      </c>
      <c r="D28" s="50"/>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row>
    <row r="29" s="25" customFormat="1" ht="27" customHeight="1" spans="1:202">
      <c r="A29" s="51" t="s">
        <v>357</v>
      </c>
      <c r="B29" s="47" t="s">
        <v>358</v>
      </c>
      <c r="C29" s="47" t="s">
        <v>359</v>
      </c>
      <c r="D29" s="50"/>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row>
    <row r="30" s="25" customFormat="1" customHeight="1" spans="1:202">
      <c r="A30" s="38" t="s">
        <v>360</v>
      </c>
      <c r="B30" s="47"/>
      <c r="C30" s="42"/>
      <c r="D30" s="46"/>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row>
    <row r="31" s="25" customFormat="1" customHeight="1" spans="1:202">
      <c r="A31" s="44" t="s">
        <v>361</v>
      </c>
      <c r="B31" s="41" t="s">
        <v>349</v>
      </c>
      <c r="C31" s="41" t="s">
        <v>349</v>
      </c>
      <c r="D31" s="41">
        <v>1</v>
      </c>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row>
    <row r="32" s="25" customFormat="1" ht="23" customHeight="1" spans="1:202">
      <c r="A32" s="44" t="s">
        <v>362</v>
      </c>
      <c r="B32" s="41">
        <v>1</v>
      </c>
      <c r="C32" s="41" t="s">
        <v>363</v>
      </c>
      <c r="D32" s="53"/>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row>
    <row r="33" s="25" customFormat="1" customHeight="1" spans="1:202">
      <c r="A33" s="44" t="s">
        <v>364</v>
      </c>
      <c r="B33" s="41">
        <v>1</v>
      </c>
      <c r="C33" s="41">
        <v>1</v>
      </c>
      <c r="D33" s="53"/>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row>
    <row r="34" s="25" customFormat="1" customHeight="1" spans="1:202">
      <c r="A34" s="44" t="s">
        <v>365</v>
      </c>
      <c r="B34" s="41">
        <v>1</v>
      </c>
      <c r="C34" s="41">
        <v>1</v>
      </c>
      <c r="D34" s="46"/>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row>
    <row r="35" s="25" customFormat="1" customHeight="1" spans="1:202">
      <c r="A35" s="38" t="s">
        <v>366</v>
      </c>
      <c r="B35" s="47"/>
      <c r="C35" s="42"/>
      <c r="D35" s="46"/>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row>
    <row r="36" s="25" customFormat="1" customHeight="1" spans="1:202">
      <c r="A36" s="44" t="s">
        <v>367</v>
      </c>
      <c r="B36" s="47" t="s">
        <v>368</v>
      </c>
      <c r="C36" s="47" t="s">
        <v>368</v>
      </c>
      <c r="D36" s="41">
        <v>1</v>
      </c>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row>
    <row r="37" s="25" customFormat="1" customHeight="1" spans="1:202">
      <c r="A37" s="44" t="s">
        <v>369</v>
      </c>
      <c r="B37" s="41" t="s">
        <v>370</v>
      </c>
      <c r="C37" s="48" t="s">
        <v>371</v>
      </c>
      <c r="D37" s="46"/>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row>
    <row r="38" s="25" customFormat="1" ht="32" customHeight="1" spans="1:202">
      <c r="A38" s="44" t="s">
        <v>372</v>
      </c>
      <c r="B38" s="41" t="s">
        <v>370</v>
      </c>
      <c r="C38" s="48" t="s">
        <v>371</v>
      </c>
      <c r="D38" s="46"/>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row>
    <row r="39" s="25" customFormat="1" customHeight="1" spans="1:202">
      <c r="A39" s="38" t="s">
        <v>373</v>
      </c>
      <c r="B39" s="47"/>
      <c r="C39" s="42"/>
      <c r="D39" s="46"/>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row>
    <row r="40" s="25" customFormat="1" customHeight="1" spans="1:202">
      <c r="A40" s="44" t="s">
        <v>374</v>
      </c>
      <c r="B40" s="47" t="s">
        <v>329</v>
      </c>
      <c r="C40" s="42" t="s">
        <v>329</v>
      </c>
      <c r="D40" s="46"/>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row>
    <row r="41" s="25" customFormat="1" customHeight="1" spans="1:202">
      <c r="A41" s="44" t="s">
        <v>375</v>
      </c>
      <c r="B41" s="47" t="s">
        <v>331</v>
      </c>
      <c r="C41" s="47" t="s">
        <v>331</v>
      </c>
      <c r="D41" s="46"/>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row>
    <row r="42" s="25" customFormat="1" customHeight="1" spans="1:202">
      <c r="A42" s="44" t="s">
        <v>376</v>
      </c>
      <c r="B42" s="47" t="s">
        <v>377</v>
      </c>
      <c r="C42" s="47" t="s">
        <v>378</v>
      </c>
      <c r="D42" s="46">
        <f>2037.85/2277</f>
        <v>0.894971453667106</v>
      </c>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row>
    <row r="43" s="25" customFormat="1" customHeight="1" spans="1:202">
      <c r="A43" s="44" t="s">
        <v>379</v>
      </c>
      <c r="B43" s="41">
        <v>1</v>
      </c>
      <c r="C43" s="41">
        <v>1</v>
      </c>
      <c r="D43" s="42"/>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row>
    <row r="44" s="25" customFormat="1" customHeight="1" spans="1:202">
      <c r="A44" s="44" t="s">
        <v>380</v>
      </c>
      <c r="B44" s="41">
        <v>1</v>
      </c>
      <c r="C44" s="41">
        <v>1</v>
      </c>
      <c r="D44" s="42"/>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row>
    <row r="45" s="25" customFormat="1" customHeight="1" spans="1:202">
      <c r="A45" s="38" t="s">
        <v>381</v>
      </c>
      <c r="B45" s="47"/>
      <c r="C45" s="42"/>
      <c r="D45" s="46"/>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row>
    <row r="46" s="25" customFormat="1" customHeight="1" spans="1:202">
      <c r="A46" s="38" t="s">
        <v>382</v>
      </c>
      <c r="B46" s="47"/>
      <c r="C46" s="42"/>
      <c r="D46" s="46"/>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row>
    <row r="47" s="25" customFormat="1" customHeight="1" spans="1:202">
      <c r="A47" s="44" t="s">
        <v>383</v>
      </c>
      <c r="B47" s="41">
        <v>1</v>
      </c>
      <c r="C47" s="41">
        <v>1</v>
      </c>
      <c r="D47" s="50"/>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row>
    <row r="48" s="25" customFormat="1" customHeight="1" spans="1:202">
      <c r="A48" s="44" t="s">
        <v>384</v>
      </c>
      <c r="B48" s="41">
        <v>1</v>
      </c>
      <c r="C48" s="41" t="s">
        <v>385</v>
      </c>
      <c r="D48" s="45"/>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row>
    <row r="49" s="25" customFormat="1" customHeight="1" spans="1:202">
      <c r="A49" s="44" t="s">
        <v>386</v>
      </c>
      <c r="B49" s="47"/>
      <c r="C49" s="47"/>
      <c r="D49" s="45"/>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row>
    <row r="50" s="25" customFormat="1" customHeight="1" spans="1:202">
      <c r="A50" s="44" t="s">
        <v>387</v>
      </c>
      <c r="B50" s="41">
        <v>1</v>
      </c>
      <c r="C50" s="41">
        <v>1</v>
      </c>
      <c r="D50" s="45"/>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row>
    <row r="51" s="25" customFormat="1" customHeight="1" spans="1:202">
      <c r="A51" s="44" t="s">
        <v>388</v>
      </c>
      <c r="B51" s="41">
        <v>1</v>
      </c>
      <c r="C51" s="41">
        <v>1</v>
      </c>
      <c r="D51" s="45"/>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row>
    <row r="52" s="25" customFormat="1" customHeight="1" spans="1:202">
      <c r="A52" s="44" t="s">
        <v>389</v>
      </c>
      <c r="B52" s="41">
        <v>1</v>
      </c>
      <c r="C52" s="41">
        <v>1</v>
      </c>
      <c r="D52" s="42"/>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row>
    <row r="53" s="25" customFormat="1" customHeight="1" spans="1:202">
      <c r="A53" s="44" t="s">
        <v>390</v>
      </c>
      <c r="B53" s="41">
        <v>1</v>
      </c>
      <c r="C53" s="41">
        <v>1</v>
      </c>
      <c r="D53" s="42"/>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row>
    <row r="54" s="25" customFormat="1" customHeight="1" spans="1:202">
      <c r="A54" s="44" t="s">
        <v>391</v>
      </c>
      <c r="B54" s="41" t="s">
        <v>392</v>
      </c>
      <c r="C54" s="54" t="s">
        <v>393</v>
      </c>
      <c r="D54" s="46">
        <f>175/180</f>
        <v>0.972222222222222</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row>
    <row r="55" s="25" customFormat="1" customHeight="1" spans="1:202">
      <c r="A55" s="44" t="s">
        <v>394</v>
      </c>
      <c r="B55" s="41">
        <v>1</v>
      </c>
      <c r="C55" s="41" t="s">
        <v>395</v>
      </c>
      <c r="D55" s="42"/>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row>
    <row r="56" s="25" customFormat="1" customHeight="1" spans="1:202">
      <c r="A56" s="38" t="s">
        <v>396</v>
      </c>
      <c r="B56" s="47"/>
      <c r="C56" s="42"/>
      <c r="D56" s="46"/>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row>
    <row r="57" s="25" customFormat="1" customHeight="1" spans="1:202">
      <c r="A57" s="44" t="s">
        <v>397</v>
      </c>
      <c r="B57" s="47" t="s">
        <v>398</v>
      </c>
      <c r="C57" s="47" t="s">
        <v>398</v>
      </c>
      <c r="D57" s="52">
        <v>1</v>
      </c>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row>
    <row r="58" s="25" customFormat="1" customHeight="1" spans="1:202">
      <c r="A58" s="44" t="s">
        <v>399</v>
      </c>
      <c r="B58" s="41" t="s">
        <v>400</v>
      </c>
      <c r="C58" s="41" t="s">
        <v>400</v>
      </c>
      <c r="D58" s="52">
        <v>1</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row>
    <row r="59" s="25" customFormat="1" customHeight="1" spans="1:202">
      <c r="A59" s="38" t="s">
        <v>401</v>
      </c>
      <c r="B59" s="47"/>
      <c r="C59" s="42"/>
      <c r="D59" s="46"/>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row>
    <row r="60" s="25" customFormat="1" customHeight="1" spans="1:202">
      <c r="A60" s="44" t="s">
        <v>402</v>
      </c>
      <c r="B60" s="41">
        <v>1</v>
      </c>
      <c r="C60" s="41">
        <v>1</v>
      </c>
      <c r="D60" s="46"/>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row>
    <row r="61" s="25" customFormat="1" customHeight="1" spans="1:202">
      <c r="A61" s="44" t="s">
        <v>403</v>
      </c>
      <c r="B61" s="41" t="s">
        <v>342</v>
      </c>
      <c r="C61" s="41" t="s">
        <v>342</v>
      </c>
      <c r="D61" s="42"/>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row>
    <row r="62" s="25" customFormat="1" customHeight="1" spans="1:202">
      <c r="A62" s="38" t="s">
        <v>404</v>
      </c>
      <c r="B62" s="47"/>
      <c r="C62" s="42"/>
      <c r="D62" s="46"/>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row>
    <row r="63" s="25" customFormat="1" customHeight="1" spans="1:202">
      <c r="A63" s="44" t="s">
        <v>405</v>
      </c>
      <c r="B63" s="47" t="s">
        <v>406</v>
      </c>
      <c r="C63" s="55" t="s">
        <v>406</v>
      </c>
      <c r="D63" s="42"/>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row>
    <row r="64" s="25" customFormat="1" customHeight="1" spans="1:202">
      <c r="A64" s="44" t="s">
        <v>407</v>
      </c>
      <c r="B64" s="47" t="s">
        <v>342</v>
      </c>
      <c r="C64" s="47" t="s">
        <v>342</v>
      </c>
      <c r="D64" s="42"/>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row>
    <row r="65" s="25" customFormat="1" customHeight="1" spans="1:202">
      <c r="A65" s="38" t="s">
        <v>408</v>
      </c>
      <c r="B65" s="47"/>
      <c r="C65" s="42"/>
      <c r="D65" s="46"/>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row>
    <row r="66" s="25" customFormat="1" customHeight="1" spans="1:202">
      <c r="A66" s="44" t="s">
        <v>409</v>
      </c>
      <c r="B66" s="47" t="s">
        <v>410</v>
      </c>
      <c r="C66" s="55">
        <v>0.8449</v>
      </c>
      <c r="D66" s="42"/>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row>
    <row r="67" s="23" customFormat="1" customHeight="1" spans="1:202">
      <c r="A67" s="56"/>
      <c r="B67" s="57"/>
      <c r="C67" s="58"/>
      <c r="D67" s="59"/>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c r="GS67" s="58"/>
      <c r="GT67" s="58"/>
    </row>
    <row r="68" s="23" customFormat="1" customHeight="1" spans="1:202">
      <c r="A68" s="56"/>
      <c r="B68" s="57"/>
      <c r="C68" s="58"/>
      <c r="D68" s="59"/>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c r="GS68" s="58"/>
      <c r="GT68" s="58"/>
    </row>
    <row r="69" s="23" customFormat="1" customHeight="1" spans="1:202">
      <c r="A69" s="56"/>
      <c r="B69" s="57"/>
      <c r="C69" s="58"/>
      <c r="D69" s="59"/>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c r="EO69" s="58"/>
      <c r="EP69" s="58"/>
      <c r="EQ69" s="58"/>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c r="GG69" s="58"/>
      <c r="GH69" s="58"/>
      <c r="GI69" s="58"/>
      <c r="GJ69" s="58"/>
      <c r="GK69" s="58"/>
      <c r="GL69" s="58"/>
      <c r="GM69" s="58"/>
      <c r="GN69" s="58"/>
      <c r="GO69" s="58"/>
      <c r="GP69" s="58"/>
      <c r="GQ69" s="58"/>
      <c r="GR69" s="58"/>
      <c r="GS69" s="58"/>
      <c r="GT69" s="58"/>
    </row>
    <row r="70" s="23" customFormat="1" customHeight="1" spans="1:202">
      <c r="A70" s="56"/>
      <c r="B70" s="57"/>
      <c r="C70" s="58"/>
      <c r="D70" s="59"/>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c r="EO70" s="58"/>
      <c r="EP70" s="58"/>
      <c r="EQ70" s="58"/>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c r="GG70" s="58"/>
      <c r="GH70" s="58"/>
      <c r="GI70" s="58"/>
      <c r="GJ70" s="58"/>
      <c r="GK70" s="58"/>
      <c r="GL70" s="58"/>
      <c r="GM70" s="58"/>
      <c r="GN70" s="58"/>
      <c r="GO70" s="58"/>
      <c r="GP70" s="58"/>
      <c r="GQ70" s="58"/>
      <c r="GR70" s="58"/>
      <c r="GS70" s="58"/>
      <c r="GT70" s="58"/>
    </row>
    <row r="71" s="23" customFormat="1" customHeight="1" spans="1:202">
      <c r="A71" s="56"/>
      <c r="B71" s="57"/>
      <c r="C71" s="58"/>
      <c r="D71" s="59"/>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c r="EO71" s="58"/>
      <c r="EP71" s="58"/>
      <c r="EQ71" s="58"/>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c r="GG71" s="58"/>
      <c r="GH71" s="58"/>
      <c r="GI71" s="58"/>
      <c r="GJ71" s="58"/>
      <c r="GK71" s="58"/>
      <c r="GL71" s="58"/>
      <c r="GM71" s="58"/>
      <c r="GN71" s="58"/>
      <c r="GO71" s="58"/>
      <c r="GP71" s="58"/>
      <c r="GQ71" s="58"/>
      <c r="GR71" s="58"/>
      <c r="GS71" s="58"/>
      <c r="GT71" s="58"/>
    </row>
    <row r="72" s="23" customFormat="1" customHeight="1" spans="1:202">
      <c r="A72" s="56"/>
      <c r="B72" s="57"/>
      <c r="C72" s="58"/>
      <c r="D72" s="59"/>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c r="EO72" s="58"/>
      <c r="EP72" s="58"/>
      <c r="EQ72" s="58"/>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c r="GG72" s="58"/>
      <c r="GH72" s="58"/>
      <c r="GI72" s="58"/>
      <c r="GJ72" s="58"/>
      <c r="GK72" s="58"/>
      <c r="GL72" s="58"/>
      <c r="GM72" s="58"/>
      <c r="GN72" s="58"/>
      <c r="GO72" s="58"/>
      <c r="GP72" s="58"/>
      <c r="GQ72" s="58"/>
      <c r="GR72" s="58"/>
      <c r="GS72" s="58"/>
      <c r="GT72" s="58"/>
    </row>
    <row r="73" s="23" customFormat="1" customHeight="1" spans="1:202">
      <c r="A73" s="56"/>
      <c r="B73" s="57"/>
      <c r="C73" s="58"/>
      <c r="D73" s="59"/>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c r="EO73" s="58"/>
      <c r="EP73" s="58"/>
      <c r="EQ73" s="58"/>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c r="GG73" s="58"/>
      <c r="GH73" s="58"/>
      <c r="GI73" s="58"/>
      <c r="GJ73" s="58"/>
      <c r="GK73" s="58"/>
      <c r="GL73" s="58"/>
      <c r="GM73" s="58"/>
      <c r="GN73" s="58"/>
      <c r="GO73" s="58"/>
      <c r="GP73" s="58"/>
      <c r="GQ73" s="58"/>
      <c r="GR73" s="58"/>
      <c r="GS73" s="58"/>
      <c r="GT73" s="58"/>
    </row>
    <row r="74" s="23" customFormat="1" customHeight="1" spans="1:202">
      <c r="A74" s="56"/>
      <c r="B74" s="57"/>
      <c r="C74" s="58"/>
      <c r="D74" s="59"/>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c r="EO74" s="58"/>
      <c r="EP74" s="58"/>
      <c r="EQ74" s="58"/>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c r="GG74" s="58"/>
      <c r="GH74" s="58"/>
      <c r="GI74" s="58"/>
      <c r="GJ74" s="58"/>
      <c r="GK74" s="58"/>
      <c r="GL74" s="58"/>
      <c r="GM74" s="58"/>
      <c r="GN74" s="58"/>
      <c r="GO74" s="58"/>
      <c r="GP74" s="58"/>
      <c r="GQ74" s="58"/>
      <c r="GR74" s="58"/>
      <c r="GS74" s="58"/>
      <c r="GT74" s="58"/>
    </row>
    <row r="75" s="23" customFormat="1" customHeight="1" spans="1:202">
      <c r="A75" s="56"/>
      <c r="B75" s="57"/>
      <c r="C75" s="58"/>
      <c r="D75" s="59"/>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c r="DQ75" s="58"/>
      <c r="DR75" s="58"/>
      <c r="DS75" s="58"/>
      <c r="DT75" s="58"/>
      <c r="DU75" s="58"/>
      <c r="DV75" s="58"/>
      <c r="DW75" s="58"/>
      <c r="DX75" s="58"/>
      <c r="DY75" s="58"/>
      <c r="DZ75" s="58"/>
      <c r="EA75" s="58"/>
      <c r="EB75" s="58"/>
      <c r="EC75" s="58"/>
      <c r="ED75" s="58"/>
      <c r="EE75" s="58"/>
      <c r="EF75" s="58"/>
      <c r="EG75" s="58"/>
      <c r="EH75" s="58"/>
      <c r="EI75" s="58"/>
      <c r="EJ75" s="58"/>
      <c r="EK75" s="58"/>
      <c r="EL75" s="58"/>
      <c r="EM75" s="58"/>
      <c r="EN75" s="58"/>
      <c r="EO75" s="58"/>
      <c r="EP75" s="58"/>
      <c r="EQ75" s="58"/>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c r="GG75" s="58"/>
      <c r="GH75" s="58"/>
      <c r="GI75" s="58"/>
      <c r="GJ75" s="58"/>
      <c r="GK75" s="58"/>
      <c r="GL75" s="58"/>
      <c r="GM75" s="58"/>
      <c r="GN75" s="58"/>
      <c r="GO75" s="58"/>
      <c r="GP75" s="58"/>
      <c r="GQ75" s="58"/>
      <c r="GR75" s="58"/>
      <c r="GS75" s="58"/>
      <c r="GT75" s="58"/>
    </row>
    <row r="76" s="23" customFormat="1" customHeight="1" spans="1:202">
      <c r="A76" s="56"/>
      <c r="B76" s="57"/>
      <c r="C76" s="58"/>
      <c r="D76" s="59"/>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c r="DQ76" s="58"/>
      <c r="DR76" s="58"/>
      <c r="DS76" s="58"/>
      <c r="DT76" s="58"/>
      <c r="DU76" s="58"/>
      <c r="DV76" s="58"/>
      <c r="DW76" s="58"/>
      <c r="DX76" s="58"/>
      <c r="DY76" s="58"/>
      <c r="DZ76" s="58"/>
      <c r="EA76" s="58"/>
      <c r="EB76" s="58"/>
      <c r="EC76" s="58"/>
      <c r="ED76" s="58"/>
      <c r="EE76" s="58"/>
      <c r="EF76" s="58"/>
      <c r="EG76" s="58"/>
      <c r="EH76" s="58"/>
      <c r="EI76" s="58"/>
      <c r="EJ76" s="58"/>
      <c r="EK76" s="58"/>
      <c r="EL76" s="58"/>
      <c r="EM76" s="58"/>
      <c r="EN76" s="58"/>
      <c r="EO76" s="58"/>
      <c r="EP76" s="58"/>
      <c r="EQ76" s="58"/>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c r="GG76" s="58"/>
      <c r="GH76" s="58"/>
      <c r="GI76" s="58"/>
      <c r="GJ76" s="58"/>
      <c r="GK76" s="58"/>
      <c r="GL76" s="58"/>
      <c r="GM76" s="58"/>
      <c r="GN76" s="58"/>
      <c r="GO76" s="58"/>
      <c r="GP76" s="58"/>
      <c r="GQ76" s="58"/>
      <c r="GR76" s="58"/>
      <c r="GS76" s="58"/>
      <c r="GT76" s="58"/>
    </row>
    <row r="77" s="23" customFormat="1" customHeight="1" spans="1:202">
      <c r="A77" s="56"/>
      <c r="B77" s="57"/>
      <c r="C77" s="58"/>
      <c r="D77" s="59"/>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c r="DQ77" s="58"/>
      <c r="DR77" s="58"/>
      <c r="DS77" s="58"/>
      <c r="DT77" s="58"/>
      <c r="DU77" s="58"/>
      <c r="DV77" s="58"/>
      <c r="DW77" s="58"/>
      <c r="DX77" s="58"/>
      <c r="DY77" s="58"/>
      <c r="DZ77" s="58"/>
      <c r="EA77" s="58"/>
      <c r="EB77" s="58"/>
      <c r="EC77" s="58"/>
      <c r="ED77" s="58"/>
      <c r="EE77" s="58"/>
      <c r="EF77" s="58"/>
      <c r="EG77" s="58"/>
      <c r="EH77" s="58"/>
      <c r="EI77" s="58"/>
      <c r="EJ77" s="58"/>
      <c r="EK77" s="58"/>
      <c r="EL77" s="58"/>
      <c r="EM77" s="58"/>
      <c r="EN77" s="58"/>
      <c r="EO77" s="58"/>
      <c r="EP77" s="58"/>
      <c r="EQ77" s="58"/>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c r="GG77" s="58"/>
      <c r="GH77" s="58"/>
      <c r="GI77" s="58"/>
      <c r="GJ77" s="58"/>
      <c r="GK77" s="58"/>
      <c r="GL77" s="58"/>
      <c r="GM77" s="58"/>
      <c r="GN77" s="58"/>
      <c r="GO77" s="58"/>
      <c r="GP77" s="58"/>
      <c r="GQ77" s="58"/>
      <c r="GR77" s="58"/>
      <c r="GS77" s="58"/>
      <c r="GT77" s="58"/>
    </row>
    <row r="78" s="23" customFormat="1" customHeight="1" spans="1:202">
      <c r="A78" s="56"/>
      <c r="B78" s="57"/>
      <c r="C78" s="58"/>
      <c r="D78" s="59"/>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c r="GG78" s="58"/>
      <c r="GH78" s="58"/>
      <c r="GI78" s="58"/>
      <c r="GJ78" s="58"/>
      <c r="GK78" s="58"/>
      <c r="GL78" s="58"/>
      <c r="GM78" s="58"/>
      <c r="GN78" s="58"/>
      <c r="GO78" s="58"/>
      <c r="GP78" s="58"/>
      <c r="GQ78" s="58"/>
      <c r="GR78" s="58"/>
      <c r="GS78" s="58"/>
      <c r="GT78" s="58"/>
    </row>
    <row r="79" s="23" customFormat="1" customHeight="1" spans="1:202">
      <c r="A79" s="56"/>
      <c r="B79" s="57"/>
      <c r="C79" s="58"/>
      <c r="D79" s="59"/>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8"/>
      <c r="FD79" s="58"/>
      <c r="FE79" s="58"/>
      <c r="FF79" s="58"/>
      <c r="FG79" s="58"/>
      <c r="FH79" s="58"/>
      <c r="FI79" s="58"/>
      <c r="FJ79" s="58"/>
      <c r="FK79" s="58"/>
      <c r="FL79" s="58"/>
      <c r="FM79" s="58"/>
      <c r="FN79" s="58"/>
      <c r="FO79" s="58"/>
      <c r="FP79" s="58"/>
      <c r="FQ79" s="58"/>
      <c r="FR79" s="58"/>
      <c r="FS79" s="58"/>
      <c r="FT79" s="58"/>
      <c r="FU79" s="58"/>
      <c r="FV79" s="58"/>
      <c r="FW79" s="58"/>
      <c r="FX79" s="58"/>
      <c r="FY79" s="58"/>
      <c r="FZ79" s="58"/>
      <c r="GA79" s="58"/>
      <c r="GB79" s="58"/>
      <c r="GC79" s="58"/>
      <c r="GD79" s="58"/>
      <c r="GE79" s="58"/>
      <c r="GF79" s="58"/>
      <c r="GG79" s="58"/>
      <c r="GH79" s="58"/>
      <c r="GI79" s="58"/>
      <c r="GJ79" s="58"/>
      <c r="GK79" s="58"/>
      <c r="GL79" s="58"/>
      <c r="GM79" s="58"/>
      <c r="GN79" s="58"/>
      <c r="GO79" s="58"/>
      <c r="GP79" s="58"/>
      <c r="GQ79" s="58"/>
      <c r="GR79" s="58"/>
      <c r="GS79" s="58"/>
      <c r="GT79" s="58"/>
    </row>
    <row r="80" s="23" customFormat="1" customHeight="1" spans="1:202">
      <c r="A80" s="56"/>
      <c r="B80" s="57"/>
      <c r="C80" s="58"/>
      <c r="D80" s="59"/>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58"/>
      <c r="EU80" s="58"/>
      <c r="EV80" s="58"/>
      <c r="EW80" s="58"/>
      <c r="EX80" s="58"/>
      <c r="EY80" s="58"/>
      <c r="EZ80" s="58"/>
      <c r="FA80" s="58"/>
      <c r="FB80" s="58"/>
      <c r="FC80" s="58"/>
      <c r="FD80" s="58"/>
      <c r="FE80" s="58"/>
      <c r="FF80" s="58"/>
      <c r="FG80" s="58"/>
      <c r="FH80" s="58"/>
      <c r="FI80" s="58"/>
      <c r="FJ80" s="58"/>
      <c r="FK80" s="58"/>
      <c r="FL80" s="58"/>
      <c r="FM80" s="58"/>
      <c r="FN80" s="58"/>
      <c r="FO80" s="58"/>
      <c r="FP80" s="58"/>
      <c r="FQ80" s="58"/>
      <c r="FR80" s="58"/>
      <c r="FS80" s="58"/>
      <c r="FT80" s="58"/>
      <c r="FU80" s="58"/>
      <c r="FV80" s="58"/>
      <c r="FW80" s="58"/>
      <c r="FX80" s="58"/>
      <c r="FY80" s="58"/>
      <c r="FZ80" s="58"/>
      <c r="GA80" s="58"/>
      <c r="GB80" s="58"/>
      <c r="GC80" s="58"/>
      <c r="GD80" s="58"/>
      <c r="GE80" s="58"/>
      <c r="GF80" s="58"/>
      <c r="GG80" s="58"/>
      <c r="GH80" s="58"/>
      <c r="GI80" s="58"/>
      <c r="GJ80" s="58"/>
      <c r="GK80" s="58"/>
      <c r="GL80" s="58"/>
      <c r="GM80" s="58"/>
      <c r="GN80" s="58"/>
      <c r="GO80" s="58"/>
      <c r="GP80" s="58"/>
      <c r="GQ80" s="58"/>
      <c r="GR80" s="58"/>
      <c r="GS80" s="58"/>
      <c r="GT80" s="58"/>
    </row>
    <row r="81" s="23" customFormat="1" customHeight="1" spans="1:202">
      <c r="A81" s="56"/>
      <c r="B81" s="57"/>
      <c r="C81" s="58"/>
      <c r="D81" s="59"/>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58"/>
      <c r="EU81" s="58"/>
      <c r="EV81" s="58"/>
      <c r="EW81" s="58"/>
      <c r="EX81" s="58"/>
      <c r="EY81" s="58"/>
      <c r="EZ81" s="58"/>
      <c r="FA81" s="58"/>
      <c r="FB81" s="58"/>
      <c r="FC81" s="58"/>
      <c r="FD81" s="58"/>
      <c r="FE81" s="58"/>
      <c r="FF81" s="58"/>
      <c r="FG81" s="58"/>
      <c r="FH81" s="58"/>
      <c r="FI81" s="58"/>
      <c r="FJ81" s="58"/>
      <c r="FK81" s="58"/>
      <c r="FL81" s="58"/>
      <c r="FM81" s="58"/>
      <c r="FN81" s="58"/>
      <c r="FO81" s="58"/>
      <c r="FP81" s="58"/>
      <c r="FQ81" s="58"/>
      <c r="FR81" s="58"/>
      <c r="FS81" s="58"/>
      <c r="FT81" s="58"/>
      <c r="FU81" s="58"/>
      <c r="FV81" s="58"/>
      <c r="FW81" s="58"/>
      <c r="FX81" s="58"/>
      <c r="FY81" s="58"/>
      <c r="FZ81" s="58"/>
      <c r="GA81" s="58"/>
      <c r="GB81" s="58"/>
      <c r="GC81" s="58"/>
      <c r="GD81" s="58"/>
      <c r="GE81" s="58"/>
      <c r="GF81" s="58"/>
      <c r="GG81" s="58"/>
      <c r="GH81" s="58"/>
      <c r="GI81" s="58"/>
      <c r="GJ81" s="58"/>
      <c r="GK81" s="58"/>
      <c r="GL81" s="58"/>
      <c r="GM81" s="58"/>
      <c r="GN81" s="58"/>
      <c r="GO81" s="58"/>
      <c r="GP81" s="58"/>
      <c r="GQ81" s="58"/>
      <c r="GR81" s="58"/>
      <c r="GS81" s="58"/>
      <c r="GT81" s="58"/>
    </row>
    <row r="82" s="23" customFormat="1" customHeight="1" spans="1:202">
      <c r="A82" s="56"/>
      <c r="B82" s="57"/>
      <c r="C82" s="58"/>
      <c r="D82" s="59"/>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c r="DQ82" s="58"/>
      <c r="DR82" s="58"/>
      <c r="DS82" s="58"/>
      <c r="DT82" s="58"/>
      <c r="DU82" s="58"/>
      <c r="DV82" s="58"/>
      <c r="DW82" s="58"/>
      <c r="DX82" s="58"/>
      <c r="DY82" s="58"/>
      <c r="DZ82" s="58"/>
      <c r="EA82" s="58"/>
      <c r="EB82" s="58"/>
      <c r="EC82" s="58"/>
      <c r="ED82" s="58"/>
      <c r="EE82" s="58"/>
      <c r="EF82" s="58"/>
      <c r="EG82" s="58"/>
      <c r="EH82" s="58"/>
      <c r="EI82" s="58"/>
      <c r="EJ82" s="58"/>
      <c r="EK82" s="58"/>
      <c r="EL82" s="58"/>
      <c r="EM82" s="58"/>
      <c r="EN82" s="58"/>
      <c r="EO82" s="58"/>
      <c r="EP82" s="58"/>
      <c r="EQ82" s="58"/>
      <c r="ER82" s="58"/>
      <c r="ES82" s="58"/>
      <c r="ET82" s="58"/>
      <c r="EU82" s="58"/>
      <c r="EV82" s="58"/>
      <c r="EW82" s="58"/>
      <c r="EX82" s="58"/>
      <c r="EY82" s="58"/>
      <c r="EZ82" s="58"/>
      <c r="FA82" s="58"/>
      <c r="FB82" s="58"/>
      <c r="FC82" s="58"/>
      <c r="FD82" s="58"/>
      <c r="FE82" s="58"/>
      <c r="FF82" s="58"/>
      <c r="FG82" s="58"/>
      <c r="FH82" s="58"/>
      <c r="FI82" s="58"/>
      <c r="FJ82" s="58"/>
      <c r="FK82" s="58"/>
      <c r="FL82" s="58"/>
      <c r="FM82" s="58"/>
      <c r="FN82" s="58"/>
      <c r="FO82" s="58"/>
      <c r="FP82" s="58"/>
      <c r="FQ82" s="58"/>
      <c r="FR82" s="58"/>
      <c r="FS82" s="58"/>
      <c r="FT82" s="58"/>
      <c r="FU82" s="58"/>
      <c r="FV82" s="58"/>
      <c r="FW82" s="58"/>
      <c r="FX82" s="58"/>
      <c r="FY82" s="58"/>
      <c r="FZ82" s="58"/>
      <c r="GA82" s="58"/>
      <c r="GB82" s="58"/>
      <c r="GC82" s="58"/>
      <c r="GD82" s="58"/>
      <c r="GE82" s="58"/>
      <c r="GF82" s="58"/>
      <c r="GG82" s="58"/>
      <c r="GH82" s="58"/>
      <c r="GI82" s="58"/>
      <c r="GJ82" s="58"/>
      <c r="GK82" s="58"/>
      <c r="GL82" s="58"/>
      <c r="GM82" s="58"/>
      <c r="GN82" s="58"/>
      <c r="GO82" s="58"/>
      <c r="GP82" s="58"/>
      <c r="GQ82" s="58"/>
      <c r="GR82" s="58"/>
      <c r="GS82" s="58"/>
      <c r="GT82" s="58"/>
    </row>
    <row r="83" s="23" customFormat="1" customHeight="1" spans="1:202">
      <c r="A83" s="56"/>
      <c r="B83" s="57"/>
      <c r="C83" s="58"/>
      <c r="D83" s="59"/>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c r="CH83" s="58"/>
      <c r="CI83" s="58"/>
      <c r="CJ83" s="58"/>
      <c r="CK83" s="58"/>
      <c r="CL83" s="58"/>
      <c r="CM83" s="58"/>
      <c r="CN83" s="58"/>
      <c r="CO83" s="58"/>
      <c r="CP83" s="58"/>
      <c r="CQ83" s="58"/>
      <c r="CR83" s="58"/>
      <c r="CS83" s="58"/>
      <c r="CT83" s="58"/>
      <c r="CU83" s="58"/>
      <c r="CV83" s="58"/>
      <c r="CW83" s="58"/>
      <c r="CX83" s="58"/>
      <c r="CY83" s="58"/>
      <c r="CZ83" s="58"/>
      <c r="DA83" s="58"/>
      <c r="DB83" s="58"/>
      <c r="DC83" s="58"/>
      <c r="DD83" s="58"/>
      <c r="DE83" s="58"/>
      <c r="DF83" s="58"/>
      <c r="DG83" s="58"/>
      <c r="DH83" s="58"/>
      <c r="DI83" s="58"/>
      <c r="DJ83" s="58"/>
      <c r="DK83" s="58"/>
      <c r="DL83" s="58"/>
      <c r="DM83" s="58"/>
      <c r="DN83" s="58"/>
      <c r="DO83" s="58"/>
      <c r="DP83" s="58"/>
      <c r="DQ83" s="58"/>
      <c r="DR83" s="58"/>
      <c r="DS83" s="58"/>
      <c r="DT83" s="58"/>
      <c r="DU83" s="58"/>
      <c r="DV83" s="58"/>
      <c r="DW83" s="58"/>
      <c r="DX83" s="58"/>
      <c r="DY83" s="58"/>
      <c r="DZ83" s="58"/>
      <c r="EA83" s="58"/>
      <c r="EB83" s="58"/>
      <c r="EC83" s="58"/>
      <c r="ED83" s="58"/>
      <c r="EE83" s="58"/>
      <c r="EF83" s="58"/>
      <c r="EG83" s="58"/>
      <c r="EH83" s="58"/>
      <c r="EI83" s="58"/>
      <c r="EJ83" s="58"/>
      <c r="EK83" s="58"/>
      <c r="EL83" s="58"/>
      <c r="EM83" s="58"/>
      <c r="EN83" s="58"/>
      <c r="EO83" s="58"/>
      <c r="EP83" s="58"/>
      <c r="EQ83" s="58"/>
      <c r="ER83" s="58"/>
      <c r="ES83" s="58"/>
      <c r="ET83" s="58"/>
      <c r="EU83" s="58"/>
      <c r="EV83" s="58"/>
      <c r="EW83" s="58"/>
      <c r="EX83" s="58"/>
      <c r="EY83" s="58"/>
      <c r="EZ83" s="58"/>
      <c r="FA83" s="58"/>
      <c r="FB83" s="58"/>
      <c r="FC83" s="58"/>
      <c r="FD83" s="58"/>
      <c r="FE83" s="58"/>
      <c r="FF83" s="58"/>
      <c r="FG83" s="58"/>
      <c r="FH83" s="58"/>
      <c r="FI83" s="58"/>
      <c r="FJ83" s="58"/>
      <c r="FK83" s="58"/>
      <c r="FL83" s="58"/>
      <c r="FM83" s="58"/>
      <c r="FN83" s="58"/>
      <c r="FO83" s="58"/>
      <c r="FP83" s="58"/>
      <c r="FQ83" s="58"/>
      <c r="FR83" s="58"/>
      <c r="FS83" s="58"/>
      <c r="FT83" s="58"/>
      <c r="FU83" s="58"/>
      <c r="FV83" s="58"/>
      <c r="FW83" s="58"/>
      <c r="FX83" s="58"/>
      <c r="FY83" s="58"/>
      <c r="FZ83" s="58"/>
      <c r="GA83" s="58"/>
      <c r="GB83" s="58"/>
      <c r="GC83" s="58"/>
      <c r="GD83" s="58"/>
      <c r="GE83" s="58"/>
      <c r="GF83" s="58"/>
      <c r="GG83" s="58"/>
      <c r="GH83" s="58"/>
      <c r="GI83" s="58"/>
      <c r="GJ83" s="58"/>
      <c r="GK83" s="58"/>
      <c r="GL83" s="58"/>
      <c r="GM83" s="58"/>
      <c r="GN83" s="58"/>
      <c r="GO83" s="58"/>
      <c r="GP83" s="58"/>
      <c r="GQ83" s="58"/>
      <c r="GR83" s="58"/>
      <c r="GS83" s="58"/>
      <c r="GT83" s="58"/>
    </row>
    <row r="84" s="23" customFormat="1" customHeight="1" spans="1:202">
      <c r="A84" s="56"/>
      <c r="B84" s="57"/>
      <c r="C84" s="58"/>
      <c r="D84" s="59"/>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c r="CH84" s="58"/>
      <c r="CI84" s="58"/>
      <c r="CJ84" s="58"/>
      <c r="CK84" s="58"/>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c r="DO84" s="58"/>
      <c r="DP84" s="58"/>
      <c r="DQ84" s="58"/>
      <c r="DR84" s="58"/>
      <c r="DS84" s="58"/>
      <c r="DT84" s="58"/>
      <c r="DU84" s="58"/>
      <c r="DV84" s="58"/>
      <c r="DW84" s="58"/>
      <c r="DX84" s="58"/>
      <c r="DY84" s="58"/>
      <c r="DZ84" s="58"/>
      <c r="EA84" s="58"/>
      <c r="EB84" s="58"/>
      <c r="EC84" s="58"/>
      <c r="ED84" s="58"/>
      <c r="EE84" s="58"/>
      <c r="EF84" s="58"/>
      <c r="EG84" s="58"/>
      <c r="EH84" s="58"/>
      <c r="EI84" s="58"/>
      <c r="EJ84" s="58"/>
      <c r="EK84" s="58"/>
      <c r="EL84" s="58"/>
      <c r="EM84" s="58"/>
      <c r="EN84" s="58"/>
      <c r="EO84" s="58"/>
      <c r="EP84" s="58"/>
      <c r="EQ84" s="58"/>
      <c r="ER84" s="58"/>
      <c r="ES84" s="58"/>
      <c r="ET84" s="58"/>
      <c r="EU84" s="58"/>
      <c r="EV84" s="58"/>
      <c r="EW84" s="58"/>
      <c r="EX84" s="58"/>
      <c r="EY84" s="58"/>
      <c r="EZ84" s="58"/>
      <c r="FA84" s="58"/>
      <c r="FB84" s="58"/>
      <c r="FC84" s="58"/>
      <c r="FD84" s="58"/>
      <c r="FE84" s="58"/>
      <c r="FF84" s="58"/>
      <c r="FG84" s="58"/>
      <c r="FH84" s="58"/>
      <c r="FI84" s="58"/>
      <c r="FJ84" s="58"/>
      <c r="FK84" s="58"/>
      <c r="FL84" s="58"/>
      <c r="FM84" s="58"/>
      <c r="FN84" s="58"/>
      <c r="FO84" s="58"/>
      <c r="FP84" s="58"/>
      <c r="FQ84" s="58"/>
      <c r="FR84" s="58"/>
      <c r="FS84" s="58"/>
      <c r="FT84" s="58"/>
      <c r="FU84" s="58"/>
      <c r="FV84" s="58"/>
      <c r="FW84" s="58"/>
      <c r="FX84" s="58"/>
      <c r="FY84" s="58"/>
      <c r="FZ84" s="58"/>
      <c r="GA84" s="58"/>
      <c r="GB84" s="58"/>
      <c r="GC84" s="58"/>
      <c r="GD84" s="58"/>
      <c r="GE84" s="58"/>
      <c r="GF84" s="58"/>
      <c r="GG84" s="58"/>
      <c r="GH84" s="58"/>
      <c r="GI84" s="58"/>
      <c r="GJ84" s="58"/>
      <c r="GK84" s="58"/>
      <c r="GL84" s="58"/>
      <c r="GM84" s="58"/>
      <c r="GN84" s="58"/>
      <c r="GO84" s="58"/>
      <c r="GP84" s="58"/>
      <c r="GQ84" s="58"/>
      <c r="GR84" s="58"/>
      <c r="GS84" s="58"/>
      <c r="GT84" s="58"/>
    </row>
    <row r="85" s="23" customFormat="1" customHeight="1" spans="1:202">
      <c r="A85" s="56"/>
      <c r="B85" s="57"/>
      <c r="C85" s="58"/>
      <c r="D85" s="59"/>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c r="CH85" s="58"/>
      <c r="CI85" s="58"/>
      <c r="CJ85" s="58"/>
      <c r="CK85" s="58"/>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c r="EM85" s="58"/>
      <c r="EN85" s="58"/>
      <c r="EO85" s="58"/>
      <c r="EP85" s="58"/>
      <c r="EQ85" s="58"/>
      <c r="ER85" s="58"/>
      <c r="ES85" s="58"/>
      <c r="ET85" s="58"/>
      <c r="EU85" s="58"/>
      <c r="EV85" s="58"/>
      <c r="EW85" s="58"/>
      <c r="EX85" s="58"/>
      <c r="EY85" s="58"/>
      <c r="EZ85" s="58"/>
      <c r="FA85" s="58"/>
      <c r="FB85" s="58"/>
      <c r="FC85" s="58"/>
      <c r="FD85" s="58"/>
      <c r="FE85" s="58"/>
      <c r="FF85" s="58"/>
      <c r="FG85" s="58"/>
      <c r="FH85" s="58"/>
      <c r="FI85" s="58"/>
      <c r="FJ85" s="58"/>
      <c r="FK85" s="58"/>
      <c r="FL85" s="58"/>
      <c r="FM85" s="58"/>
      <c r="FN85" s="58"/>
      <c r="FO85" s="58"/>
      <c r="FP85" s="58"/>
      <c r="FQ85" s="58"/>
      <c r="FR85" s="58"/>
      <c r="FS85" s="58"/>
      <c r="FT85" s="58"/>
      <c r="FU85" s="58"/>
      <c r="FV85" s="58"/>
      <c r="FW85" s="58"/>
      <c r="FX85" s="58"/>
      <c r="FY85" s="58"/>
      <c r="FZ85" s="58"/>
      <c r="GA85" s="58"/>
      <c r="GB85" s="58"/>
      <c r="GC85" s="58"/>
      <c r="GD85" s="58"/>
      <c r="GE85" s="58"/>
      <c r="GF85" s="58"/>
      <c r="GG85" s="58"/>
      <c r="GH85" s="58"/>
      <c r="GI85" s="58"/>
      <c r="GJ85" s="58"/>
      <c r="GK85" s="58"/>
      <c r="GL85" s="58"/>
      <c r="GM85" s="58"/>
      <c r="GN85" s="58"/>
      <c r="GO85" s="58"/>
      <c r="GP85" s="58"/>
      <c r="GQ85" s="58"/>
      <c r="GR85" s="58"/>
      <c r="GS85" s="58"/>
      <c r="GT85" s="58"/>
    </row>
    <row r="86" s="23" customFormat="1" customHeight="1" spans="1:202">
      <c r="A86" s="56"/>
      <c r="B86" s="57"/>
      <c r="C86" s="58"/>
      <c r="D86" s="59"/>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c r="FO86" s="58"/>
      <c r="FP86" s="58"/>
      <c r="FQ86" s="58"/>
      <c r="FR86" s="58"/>
      <c r="FS86" s="58"/>
      <c r="FT86" s="58"/>
      <c r="FU86" s="58"/>
      <c r="FV86" s="58"/>
      <c r="FW86" s="58"/>
      <c r="FX86" s="58"/>
      <c r="FY86" s="58"/>
      <c r="FZ86" s="58"/>
      <c r="GA86" s="58"/>
      <c r="GB86" s="58"/>
      <c r="GC86" s="58"/>
      <c r="GD86" s="58"/>
      <c r="GE86" s="58"/>
      <c r="GF86" s="58"/>
      <c r="GG86" s="58"/>
      <c r="GH86" s="58"/>
      <c r="GI86" s="58"/>
      <c r="GJ86" s="58"/>
      <c r="GK86" s="58"/>
      <c r="GL86" s="58"/>
      <c r="GM86" s="58"/>
      <c r="GN86" s="58"/>
      <c r="GO86" s="58"/>
      <c r="GP86" s="58"/>
      <c r="GQ86" s="58"/>
      <c r="GR86" s="58"/>
      <c r="GS86" s="58"/>
      <c r="GT86" s="58"/>
    </row>
    <row r="87" s="23" customFormat="1" customHeight="1" spans="1:202">
      <c r="A87" s="56"/>
      <c r="B87" s="57"/>
      <c r="C87" s="58"/>
      <c r="D87" s="59"/>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c r="CH87" s="58"/>
      <c r="CI87" s="58"/>
      <c r="CJ87" s="58"/>
      <c r="CK87" s="58"/>
      <c r="CL87" s="58"/>
      <c r="CM87" s="58"/>
      <c r="CN87" s="58"/>
      <c r="CO87" s="58"/>
      <c r="CP87" s="58"/>
      <c r="CQ87" s="58"/>
      <c r="CR87" s="58"/>
      <c r="CS87" s="58"/>
      <c r="CT87" s="58"/>
      <c r="CU87" s="58"/>
      <c r="CV87" s="58"/>
      <c r="CW87" s="58"/>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c r="EM87" s="58"/>
      <c r="EN87" s="58"/>
      <c r="EO87" s="58"/>
      <c r="EP87" s="58"/>
      <c r="EQ87" s="58"/>
      <c r="ER87" s="58"/>
      <c r="ES87" s="58"/>
      <c r="ET87" s="58"/>
      <c r="EU87" s="58"/>
      <c r="EV87" s="58"/>
      <c r="EW87" s="58"/>
      <c r="EX87" s="58"/>
      <c r="EY87" s="58"/>
      <c r="EZ87" s="58"/>
      <c r="FA87" s="58"/>
      <c r="FB87" s="58"/>
      <c r="FC87" s="58"/>
      <c r="FD87" s="58"/>
      <c r="FE87" s="58"/>
      <c r="FF87" s="58"/>
      <c r="FG87" s="58"/>
      <c r="FH87" s="58"/>
      <c r="FI87" s="58"/>
      <c r="FJ87" s="58"/>
      <c r="FK87" s="58"/>
      <c r="FL87" s="58"/>
      <c r="FM87" s="58"/>
      <c r="FN87" s="58"/>
      <c r="FO87" s="58"/>
      <c r="FP87" s="58"/>
      <c r="FQ87" s="58"/>
      <c r="FR87" s="58"/>
      <c r="FS87" s="58"/>
      <c r="FT87" s="58"/>
      <c r="FU87" s="58"/>
      <c r="FV87" s="58"/>
      <c r="FW87" s="58"/>
      <c r="FX87" s="58"/>
      <c r="FY87" s="58"/>
      <c r="FZ87" s="58"/>
      <c r="GA87" s="58"/>
      <c r="GB87" s="58"/>
      <c r="GC87" s="58"/>
      <c r="GD87" s="58"/>
      <c r="GE87" s="58"/>
      <c r="GF87" s="58"/>
      <c r="GG87" s="58"/>
      <c r="GH87" s="58"/>
      <c r="GI87" s="58"/>
      <c r="GJ87" s="58"/>
      <c r="GK87" s="58"/>
      <c r="GL87" s="58"/>
      <c r="GM87" s="58"/>
      <c r="GN87" s="58"/>
      <c r="GO87" s="58"/>
      <c r="GP87" s="58"/>
      <c r="GQ87" s="58"/>
      <c r="GR87" s="58"/>
      <c r="GS87" s="58"/>
      <c r="GT87" s="58"/>
    </row>
    <row r="88" s="23" customFormat="1" customHeight="1" spans="1:202">
      <c r="A88" s="56"/>
      <c r="B88" s="57"/>
      <c r="C88" s="58"/>
      <c r="D88" s="59"/>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c r="EM88" s="58"/>
      <c r="EN88" s="58"/>
      <c r="EO88" s="58"/>
      <c r="EP88" s="58"/>
      <c r="EQ88" s="58"/>
      <c r="ER88" s="58"/>
      <c r="ES88" s="58"/>
      <c r="ET88" s="58"/>
      <c r="EU88" s="58"/>
      <c r="EV88" s="58"/>
      <c r="EW88" s="58"/>
      <c r="EX88" s="58"/>
      <c r="EY88" s="58"/>
      <c r="EZ88" s="58"/>
      <c r="FA88" s="58"/>
      <c r="FB88" s="58"/>
      <c r="FC88" s="58"/>
      <c r="FD88" s="58"/>
      <c r="FE88" s="58"/>
      <c r="FF88" s="58"/>
      <c r="FG88" s="58"/>
      <c r="FH88" s="58"/>
      <c r="FI88" s="58"/>
      <c r="FJ88" s="58"/>
      <c r="FK88" s="58"/>
      <c r="FL88" s="58"/>
      <c r="FM88" s="58"/>
      <c r="FN88" s="58"/>
      <c r="FO88" s="58"/>
      <c r="FP88" s="58"/>
      <c r="FQ88" s="58"/>
      <c r="FR88" s="58"/>
      <c r="FS88" s="58"/>
      <c r="FT88" s="58"/>
      <c r="FU88" s="58"/>
      <c r="FV88" s="58"/>
      <c r="FW88" s="58"/>
      <c r="FX88" s="58"/>
      <c r="FY88" s="58"/>
      <c r="FZ88" s="58"/>
      <c r="GA88" s="58"/>
      <c r="GB88" s="58"/>
      <c r="GC88" s="58"/>
      <c r="GD88" s="58"/>
      <c r="GE88" s="58"/>
      <c r="GF88" s="58"/>
      <c r="GG88" s="58"/>
      <c r="GH88" s="58"/>
      <c r="GI88" s="58"/>
      <c r="GJ88" s="58"/>
      <c r="GK88" s="58"/>
      <c r="GL88" s="58"/>
      <c r="GM88" s="58"/>
      <c r="GN88" s="58"/>
      <c r="GO88" s="58"/>
      <c r="GP88" s="58"/>
      <c r="GQ88" s="58"/>
      <c r="GR88" s="58"/>
      <c r="GS88" s="58"/>
      <c r="GT88" s="58"/>
    </row>
    <row r="89" s="23" customFormat="1" customHeight="1" spans="1:202">
      <c r="A89" s="56"/>
      <c r="B89" s="57"/>
      <c r="C89" s="58"/>
      <c r="D89" s="59"/>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c r="CH89" s="58"/>
      <c r="CI89" s="58"/>
      <c r="CJ89" s="58"/>
      <c r="CK89" s="58"/>
      <c r="CL89" s="58"/>
      <c r="CM89" s="58"/>
      <c r="CN89" s="58"/>
      <c r="CO89" s="58"/>
      <c r="CP89" s="58"/>
      <c r="CQ89" s="58"/>
      <c r="CR89" s="58"/>
      <c r="CS89" s="58"/>
      <c r="CT89" s="58"/>
      <c r="CU89" s="58"/>
      <c r="CV89" s="58"/>
      <c r="CW89" s="58"/>
      <c r="CX89" s="58"/>
      <c r="CY89" s="58"/>
      <c r="CZ89" s="58"/>
      <c r="DA89" s="58"/>
      <c r="DB89" s="58"/>
      <c r="DC89" s="58"/>
      <c r="DD89" s="58"/>
      <c r="DE89" s="58"/>
      <c r="DF89" s="58"/>
      <c r="DG89" s="58"/>
      <c r="DH89" s="58"/>
      <c r="DI89" s="58"/>
      <c r="DJ89" s="58"/>
      <c r="DK89" s="58"/>
      <c r="DL89" s="58"/>
      <c r="DM89" s="58"/>
      <c r="DN89" s="58"/>
      <c r="DO89" s="58"/>
      <c r="DP89" s="58"/>
      <c r="DQ89" s="58"/>
      <c r="DR89" s="58"/>
      <c r="DS89" s="58"/>
      <c r="DT89" s="58"/>
      <c r="DU89" s="58"/>
      <c r="DV89" s="58"/>
      <c r="DW89" s="58"/>
      <c r="DX89" s="58"/>
      <c r="DY89" s="58"/>
      <c r="DZ89" s="58"/>
      <c r="EA89" s="58"/>
      <c r="EB89" s="58"/>
      <c r="EC89" s="58"/>
      <c r="ED89" s="58"/>
      <c r="EE89" s="58"/>
      <c r="EF89" s="58"/>
      <c r="EG89" s="58"/>
      <c r="EH89" s="58"/>
      <c r="EI89" s="58"/>
      <c r="EJ89" s="58"/>
      <c r="EK89" s="58"/>
      <c r="EL89" s="58"/>
      <c r="EM89" s="58"/>
      <c r="EN89" s="58"/>
      <c r="EO89" s="58"/>
      <c r="EP89" s="58"/>
      <c r="EQ89" s="58"/>
      <c r="ER89" s="58"/>
      <c r="ES89" s="58"/>
      <c r="ET89" s="58"/>
      <c r="EU89" s="58"/>
      <c r="EV89" s="58"/>
      <c r="EW89" s="58"/>
      <c r="EX89" s="58"/>
      <c r="EY89" s="58"/>
      <c r="EZ89" s="58"/>
      <c r="FA89" s="58"/>
      <c r="FB89" s="58"/>
      <c r="FC89" s="58"/>
      <c r="FD89" s="58"/>
      <c r="FE89" s="58"/>
      <c r="FF89" s="58"/>
      <c r="FG89" s="58"/>
      <c r="FH89" s="58"/>
      <c r="FI89" s="58"/>
      <c r="FJ89" s="58"/>
      <c r="FK89" s="58"/>
      <c r="FL89" s="58"/>
      <c r="FM89" s="58"/>
      <c r="FN89" s="58"/>
      <c r="FO89" s="58"/>
      <c r="FP89" s="58"/>
      <c r="FQ89" s="58"/>
      <c r="FR89" s="58"/>
      <c r="FS89" s="58"/>
      <c r="FT89" s="58"/>
      <c r="FU89" s="58"/>
      <c r="FV89" s="58"/>
      <c r="FW89" s="58"/>
      <c r="FX89" s="58"/>
      <c r="FY89" s="58"/>
      <c r="FZ89" s="58"/>
      <c r="GA89" s="58"/>
      <c r="GB89" s="58"/>
      <c r="GC89" s="58"/>
      <c r="GD89" s="58"/>
      <c r="GE89" s="58"/>
      <c r="GF89" s="58"/>
      <c r="GG89" s="58"/>
      <c r="GH89" s="58"/>
      <c r="GI89" s="58"/>
      <c r="GJ89" s="58"/>
      <c r="GK89" s="58"/>
      <c r="GL89" s="58"/>
      <c r="GM89" s="58"/>
      <c r="GN89" s="58"/>
      <c r="GO89" s="58"/>
      <c r="GP89" s="58"/>
      <c r="GQ89" s="58"/>
      <c r="GR89" s="58"/>
      <c r="GS89" s="58"/>
      <c r="GT89" s="58"/>
    </row>
    <row r="90" s="23" customFormat="1" customHeight="1" spans="1:202">
      <c r="A90" s="56"/>
      <c r="B90" s="57"/>
      <c r="C90" s="58"/>
      <c r="D90" s="59"/>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c r="FO90" s="58"/>
      <c r="FP90" s="58"/>
      <c r="FQ90" s="58"/>
      <c r="FR90" s="58"/>
      <c r="FS90" s="58"/>
      <c r="FT90" s="58"/>
      <c r="FU90" s="58"/>
      <c r="FV90" s="58"/>
      <c r="FW90" s="58"/>
      <c r="FX90" s="58"/>
      <c r="FY90" s="58"/>
      <c r="FZ90" s="58"/>
      <c r="GA90" s="58"/>
      <c r="GB90" s="58"/>
      <c r="GC90" s="58"/>
      <c r="GD90" s="58"/>
      <c r="GE90" s="58"/>
      <c r="GF90" s="58"/>
      <c r="GG90" s="58"/>
      <c r="GH90" s="58"/>
      <c r="GI90" s="58"/>
      <c r="GJ90" s="58"/>
      <c r="GK90" s="58"/>
      <c r="GL90" s="58"/>
      <c r="GM90" s="58"/>
      <c r="GN90" s="58"/>
      <c r="GO90" s="58"/>
      <c r="GP90" s="58"/>
      <c r="GQ90" s="58"/>
      <c r="GR90" s="58"/>
      <c r="GS90" s="58"/>
      <c r="GT90" s="58"/>
    </row>
    <row r="91" s="23" customFormat="1" customHeight="1" spans="1:202">
      <c r="A91" s="56"/>
      <c r="B91" s="57"/>
      <c r="C91" s="58"/>
      <c r="D91" s="59"/>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c r="FO91" s="58"/>
      <c r="FP91" s="58"/>
      <c r="FQ91" s="58"/>
      <c r="FR91" s="58"/>
      <c r="FS91" s="58"/>
      <c r="FT91" s="58"/>
      <c r="FU91" s="58"/>
      <c r="FV91" s="58"/>
      <c r="FW91" s="58"/>
      <c r="FX91" s="58"/>
      <c r="FY91" s="58"/>
      <c r="FZ91" s="58"/>
      <c r="GA91" s="58"/>
      <c r="GB91" s="58"/>
      <c r="GC91" s="58"/>
      <c r="GD91" s="58"/>
      <c r="GE91" s="58"/>
      <c r="GF91" s="58"/>
      <c r="GG91" s="58"/>
      <c r="GH91" s="58"/>
      <c r="GI91" s="58"/>
      <c r="GJ91" s="58"/>
      <c r="GK91" s="58"/>
      <c r="GL91" s="58"/>
      <c r="GM91" s="58"/>
      <c r="GN91" s="58"/>
      <c r="GO91" s="58"/>
      <c r="GP91" s="58"/>
      <c r="GQ91" s="58"/>
      <c r="GR91" s="58"/>
      <c r="GS91" s="58"/>
      <c r="GT91" s="58"/>
    </row>
    <row r="92" s="23" customFormat="1" customHeight="1" spans="1:202">
      <c r="A92" s="56"/>
      <c r="B92" s="57"/>
      <c r="C92" s="58"/>
      <c r="D92" s="59"/>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c r="FO92" s="58"/>
      <c r="FP92" s="58"/>
      <c r="FQ92" s="58"/>
      <c r="FR92" s="58"/>
      <c r="FS92" s="58"/>
      <c r="FT92" s="58"/>
      <c r="FU92" s="58"/>
      <c r="FV92" s="58"/>
      <c r="FW92" s="58"/>
      <c r="FX92" s="58"/>
      <c r="FY92" s="58"/>
      <c r="FZ92" s="58"/>
      <c r="GA92" s="58"/>
      <c r="GB92" s="58"/>
      <c r="GC92" s="58"/>
      <c r="GD92" s="58"/>
      <c r="GE92" s="58"/>
      <c r="GF92" s="58"/>
      <c r="GG92" s="58"/>
      <c r="GH92" s="58"/>
      <c r="GI92" s="58"/>
      <c r="GJ92" s="58"/>
      <c r="GK92" s="58"/>
      <c r="GL92" s="58"/>
      <c r="GM92" s="58"/>
      <c r="GN92" s="58"/>
      <c r="GO92" s="58"/>
      <c r="GP92" s="58"/>
      <c r="GQ92" s="58"/>
      <c r="GR92" s="58"/>
      <c r="GS92" s="58"/>
      <c r="GT92" s="58"/>
    </row>
    <row r="93" s="23" customFormat="1" customHeight="1" spans="1:202">
      <c r="A93" s="56"/>
      <c r="B93" s="57"/>
      <c r="C93" s="58"/>
      <c r="D93" s="59"/>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DE93" s="58"/>
      <c r="DF93" s="58"/>
      <c r="DG93" s="58"/>
      <c r="DH93" s="58"/>
      <c r="DI93" s="58"/>
      <c r="DJ93" s="58"/>
      <c r="DK93" s="58"/>
      <c r="DL93" s="58"/>
      <c r="DM93" s="58"/>
      <c r="DN93" s="58"/>
      <c r="DO93" s="58"/>
      <c r="DP93" s="58"/>
      <c r="DQ93" s="58"/>
      <c r="DR93" s="58"/>
      <c r="DS93" s="58"/>
      <c r="DT93" s="58"/>
      <c r="DU93" s="58"/>
      <c r="DV93" s="58"/>
      <c r="DW93" s="58"/>
      <c r="DX93" s="58"/>
      <c r="DY93" s="58"/>
      <c r="DZ93" s="58"/>
      <c r="EA93" s="58"/>
      <c r="EB93" s="58"/>
      <c r="EC93" s="58"/>
      <c r="ED93" s="58"/>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8"/>
      <c r="FC93" s="58"/>
      <c r="FD93" s="58"/>
      <c r="FE93" s="58"/>
      <c r="FF93" s="58"/>
      <c r="FG93" s="58"/>
      <c r="FH93" s="58"/>
      <c r="FI93" s="58"/>
      <c r="FJ93" s="58"/>
      <c r="FK93" s="58"/>
      <c r="FL93" s="58"/>
      <c r="FM93" s="58"/>
      <c r="FN93" s="58"/>
      <c r="FO93" s="58"/>
      <c r="FP93" s="58"/>
      <c r="FQ93" s="58"/>
      <c r="FR93" s="58"/>
      <c r="FS93" s="58"/>
      <c r="FT93" s="58"/>
      <c r="FU93" s="58"/>
      <c r="FV93" s="58"/>
      <c r="FW93" s="58"/>
      <c r="FX93" s="58"/>
      <c r="FY93" s="58"/>
      <c r="FZ93" s="58"/>
      <c r="GA93" s="58"/>
      <c r="GB93" s="58"/>
      <c r="GC93" s="58"/>
      <c r="GD93" s="58"/>
      <c r="GE93" s="58"/>
      <c r="GF93" s="58"/>
      <c r="GG93" s="58"/>
      <c r="GH93" s="58"/>
      <c r="GI93" s="58"/>
      <c r="GJ93" s="58"/>
      <c r="GK93" s="58"/>
      <c r="GL93" s="58"/>
      <c r="GM93" s="58"/>
      <c r="GN93" s="58"/>
      <c r="GO93" s="58"/>
      <c r="GP93" s="58"/>
      <c r="GQ93" s="58"/>
      <c r="GR93" s="58"/>
      <c r="GS93" s="58"/>
      <c r="GT93" s="58"/>
    </row>
    <row r="94" s="23" customFormat="1" customHeight="1" spans="1:202">
      <c r="A94" s="56"/>
      <c r="B94" s="57"/>
      <c r="C94" s="58"/>
      <c r="D94" s="59"/>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c r="CH94" s="58"/>
      <c r="CI94" s="58"/>
      <c r="CJ94" s="58"/>
      <c r="CK94" s="58"/>
      <c r="CL94" s="58"/>
      <c r="CM94" s="58"/>
      <c r="CN94" s="58"/>
      <c r="CO94" s="58"/>
      <c r="CP94" s="58"/>
      <c r="CQ94" s="58"/>
      <c r="CR94" s="58"/>
      <c r="CS94" s="58"/>
      <c r="CT94" s="58"/>
      <c r="CU94" s="58"/>
      <c r="CV94" s="58"/>
      <c r="CW94" s="58"/>
      <c r="CX94" s="58"/>
      <c r="CY94" s="58"/>
      <c r="CZ94" s="58"/>
      <c r="DA94" s="58"/>
      <c r="DB94" s="58"/>
      <c r="DC94" s="58"/>
      <c r="DD94" s="58"/>
      <c r="DE94" s="58"/>
      <c r="DF94" s="58"/>
      <c r="DG94" s="58"/>
      <c r="DH94" s="58"/>
      <c r="DI94" s="58"/>
      <c r="DJ94" s="58"/>
      <c r="DK94" s="58"/>
      <c r="DL94" s="58"/>
      <c r="DM94" s="58"/>
      <c r="DN94" s="58"/>
      <c r="DO94" s="58"/>
      <c r="DP94" s="58"/>
      <c r="DQ94" s="58"/>
      <c r="DR94" s="58"/>
      <c r="DS94" s="58"/>
      <c r="DT94" s="58"/>
      <c r="DU94" s="58"/>
      <c r="DV94" s="58"/>
      <c r="DW94" s="58"/>
      <c r="DX94" s="58"/>
      <c r="DY94" s="58"/>
      <c r="DZ94" s="58"/>
      <c r="EA94" s="58"/>
      <c r="EB94" s="58"/>
      <c r="EC94" s="58"/>
      <c r="ED94" s="58"/>
      <c r="EE94" s="58"/>
      <c r="EF94" s="58"/>
      <c r="EG94" s="58"/>
      <c r="EH94" s="58"/>
      <c r="EI94" s="58"/>
      <c r="EJ94" s="58"/>
      <c r="EK94" s="58"/>
      <c r="EL94" s="58"/>
      <c r="EM94" s="58"/>
      <c r="EN94" s="58"/>
      <c r="EO94" s="58"/>
      <c r="EP94" s="58"/>
      <c r="EQ94" s="58"/>
      <c r="ER94" s="58"/>
      <c r="ES94" s="58"/>
      <c r="ET94" s="58"/>
      <c r="EU94" s="58"/>
      <c r="EV94" s="58"/>
      <c r="EW94" s="58"/>
      <c r="EX94" s="58"/>
      <c r="EY94" s="58"/>
      <c r="EZ94" s="58"/>
      <c r="FA94" s="58"/>
      <c r="FB94" s="58"/>
      <c r="FC94" s="58"/>
      <c r="FD94" s="58"/>
      <c r="FE94" s="58"/>
      <c r="FF94" s="58"/>
      <c r="FG94" s="58"/>
      <c r="FH94" s="58"/>
      <c r="FI94" s="58"/>
      <c r="FJ94" s="58"/>
      <c r="FK94" s="58"/>
      <c r="FL94" s="58"/>
      <c r="FM94" s="58"/>
      <c r="FN94" s="58"/>
      <c r="FO94" s="58"/>
      <c r="FP94" s="58"/>
      <c r="FQ94" s="58"/>
      <c r="FR94" s="58"/>
      <c r="FS94" s="58"/>
      <c r="FT94" s="58"/>
      <c r="FU94" s="58"/>
      <c r="FV94" s="58"/>
      <c r="FW94" s="58"/>
      <c r="FX94" s="58"/>
      <c r="FY94" s="58"/>
      <c r="FZ94" s="58"/>
      <c r="GA94" s="58"/>
      <c r="GB94" s="58"/>
      <c r="GC94" s="58"/>
      <c r="GD94" s="58"/>
      <c r="GE94" s="58"/>
      <c r="GF94" s="58"/>
      <c r="GG94" s="58"/>
      <c r="GH94" s="58"/>
      <c r="GI94" s="58"/>
      <c r="GJ94" s="58"/>
      <c r="GK94" s="58"/>
      <c r="GL94" s="58"/>
      <c r="GM94" s="58"/>
      <c r="GN94" s="58"/>
      <c r="GO94" s="58"/>
      <c r="GP94" s="58"/>
      <c r="GQ94" s="58"/>
      <c r="GR94" s="58"/>
      <c r="GS94" s="58"/>
      <c r="GT94" s="58"/>
    </row>
    <row r="95" s="23" customFormat="1" customHeight="1" spans="1:202">
      <c r="A95" s="56"/>
      <c r="B95" s="57"/>
      <c r="C95" s="58"/>
      <c r="D95" s="59"/>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c r="CH95" s="58"/>
      <c r="CI95" s="58"/>
      <c r="CJ95" s="58"/>
      <c r="CK95" s="58"/>
      <c r="CL95" s="58"/>
      <c r="CM95" s="58"/>
      <c r="CN95" s="58"/>
      <c r="CO95" s="58"/>
      <c r="CP95" s="58"/>
      <c r="CQ95" s="58"/>
      <c r="CR95" s="58"/>
      <c r="CS95" s="58"/>
      <c r="CT95" s="58"/>
      <c r="CU95" s="58"/>
      <c r="CV95" s="58"/>
      <c r="CW95" s="58"/>
      <c r="CX95" s="58"/>
      <c r="CY95" s="58"/>
      <c r="CZ95" s="58"/>
      <c r="DA95" s="58"/>
      <c r="DB95" s="58"/>
      <c r="DC95" s="58"/>
      <c r="DD95" s="58"/>
      <c r="DE95" s="58"/>
      <c r="DF95" s="58"/>
      <c r="DG95" s="58"/>
      <c r="DH95" s="58"/>
      <c r="DI95" s="58"/>
      <c r="DJ95" s="58"/>
      <c r="DK95" s="58"/>
      <c r="DL95" s="58"/>
      <c r="DM95" s="58"/>
      <c r="DN95" s="58"/>
      <c r="DO95" s="58"/>
      <c r="DP95" s="58"/>
      <c r="DQ95" s="58"/>
      <c r="DR95" s="58"/>
      <c r="DS95" s="58"/>
      <c r="DT95" s="58"/>
      <c r="DU95" s="58"/>
      <c r="DV95" s="58"/>
      <c r="DW95" s="58"/>
      <c r="DX95" s="58"/>
      <c r="DY95" s="58"/>
      <c r="DZ95" s="58"/>
      <c r="EA95" s="58"/>
      <c r="EB95" s="58"/>
      <c r="EC95" s="58"/>
      <c r="ED95" s="58"/>
      <c r="EE95" s="58"/>
      <c r="EF95" s="58"/>
      <c r="EG95" s="58"/>
      <c r="EH95" s="58"/>
      <c r="EI95" s="58"/>
      <c r="EJ95" s="58"/>
      <c r="EK95" s="58"/>
      <c r="EL95" s="58"/>
      <c r="EM95" s="58"/>
      <c r="EN95" s="58"/>
      <c r="EO95" s="58"/>
      <c r="EP95" s="58"/>
      <c r="EQ95" s="58"/>
      <c r="ER95" s="58"/>
      <c r="ES95" s="58"/>
      <c r="ET95" s="58"/>
      <c r="EU95" s="58"/>
      <c r="EV95" s="58"/>
      <c r="EW95" s="58"/>
      <c r="EX95" s="58"/>
      <c r="EY95" s="58"/>
      <c r="EZ95" s="58"/>
      <c r="FA95" s="58"/>
      <c r="FB95" s="58"/>
      <c r="FC95" s="58"/>
      <c r="FD95" s="58"/>
      <c r="FE95" s="58"/>
      <c r="FF95" s="58"/>
      <c r="FG95" s="58"/>
      <c r="FH95" s="58"/>
      <c r="FI95" s="58"/>
      <c r="FJ95" s="58"/>
      <c r="FK95" s="58"/>
      <c r="FL95" s="58"/>
      <c r="FM95" s="58"/>
      <c r="FN95" s="58"/>
      <c r="FO95" s="58"/>
      <c r="FP95" s="58"/>
      <c r="FQ95" s="58"/>
      <c r="FR95" s="58"/>
      <c r="FS95" s="58"/>
      <c r="FT95" s="58"/>
      <c r="FU95" s="58"/>
      <c r="FV95" s="58"/>
      <c r="FW95" s="58"/>
      <c r="FX95" s="58"/>
      <c r="FY95" s="58"/>
      <c r="FZ95" s="58"/>
      <c r="GA95" s="58"/>
      <c r="GB95" s="58"/>
      <c r="GC95" s="58"/>
      <c r="GD95" s="58"/>
      <c r="GE95" s="58"/>
      <c r="GF95" s="58"/>
      <c r="GG95" s="58"/>
      <c r="GH95" s="58"/>
      <c r="GI95" s="58"/>
      <c r="GJ95" s="58"/>
      <c r="GK95" s="58"/>
      <c r="GL95" s="58"/>
      <c r="GM95" s="58"/>
      <c r="GN95" s="58"/>
      <c r="GO95" s="58"/>
      <c r="GP95" s="58"/>
      <c r="GQ95" s="58"/>
      <c r="GR95" s="58"/>
      <c r="GS95" s="58"/>
      <c r="GT95" s="58"/>
    </row>
    <row r="96" s="23" customFormat="1" customHeight="1" spans="1:202">
      <c r="A96" s="56"/>
      <c r="B96" s="57"/>
      <c r="C96" s="58"/>
      <c r="D96" s="59"/>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c r="CH96" s="58"/>
      <c r="CI96" s="58"/>
      <c r="CJ96" s="58"/>
      <c r="CK96" s="58"/>
      <c r="CL96" s="58"/>
      <c r="CM96" s="58"/>
      <c r="CN96" s="58"/>
      <c r="CO96" s="58"/>
      <c r="CP96" s="58"/>
      <c r="CQ96" s="58"/>
      <c r="CR96" s="58"/>
      <c r="CS96" s="58"/>
      <c r="CT96" s="58"/>
      <c r="CU96" s="58"/>
      <c r="CV96" s="58"/>
      <c r="CW96" s="58"/>
      <c r="CX96" s="58"/>
      <c r="CY96" s="58"/>
      <c r="CZ96" s="58"/>
      <c r="DA96" s="58"/>
      <c r="DB96" s="58"/>
      <c r="DC96" s="58"/>
      <c r="DD96" s="58"/>
      <c r="DE96" s="58"/>
      <c r="DF96" s="58"/>
      <c r="DG96" s="58"/>
      <c r="DH96" s="58"/>
      <c r="DI96" s="58"/>
      <c r="DJ96" s="58"/>
      <c r="DK96" s="58"/>
      <c r="DL96" s="58"/>
      <c r="DM96" s="58"/>
      <c r="DN96" s="58"/>
      <c r="DO96" s="58"/>
      <c r="DP96" s="58"/>
      <c r="DQ96" s="58"/>
      <c r="DR96" s="58"/>
      <c r="DS96" s="58"/>
      <c r="DT96" s="58"/>
      <c r="DU96" s="58"/>
      <c r="DV96" s="58"/>
      <c r="DW96" s="58"/>
      <c r="DX96" s="58"/>
      <c r="DY96" s="58"/>
      <c r="DZ96" s="58"/>
      <c r="EA96" s="58"/>
      <c r="EB96" s="58"/>
      <c r="EC96" s="58"/>
      <c r="ED96" s="58"/>
      <c r="EE96" s="58"/>
      <c r="EF96" s="58"/>
      <c r="EG96" s="58"/>
      <c r="EH96" s="58"/>
      <c r="EI96" s="58"/>
      <c r="EJ96" s="58"/>
      <c r="EK96" s="58"/>
      <c r="EL96" s="58"/>
      <c r="EM96" s="58"/>
      <c r="EN96" s="58"/>
      <c r="EO96" s="58"/>
      <c r="EP96" s="58"/>
      <c r="EQ96" s="58"/>
      <c r="ER96" s="58"/>
      <c r="ES96" s="58"/>
      <c r="ET96" s="58"/>
      <c r="EU96" s="58"/>
      <c r="EV96" s="58"/>
      <c r="EW96" s="58"/>
      <c r="EX96" s="58"/>
      <c r="EY96" s="58"/>
      <c r="EZ96" s="58"/>
      <c r="FA96" s="58"/>
      <c r="FB96" s="58"/>
      <c r="FC96" s="58"/>
      <c r="FD96" s="58"/>
      <c r="FE96" s="58"/>
      <c r="FF96" s="58"/>
      <c r="FG96" s="58"/>
      <c r="FH96" s="58"/>
      <c r="FI96" s="58"/>
      <c r="FJ96" s="58"/>
      <c r="FK96" s="58"/>
      <c r="FL96" s="58"/>
      <c r="FM96" s="58"/>
      <c r="FN96" s="58"/>
      <c r="FO96" s="58"/>
      <c r="FP96" s="58"/>
      <c r="FQ96" s="58"/>
      <c r="FR96" s="58"/>
      <c r="FS96" s="58"/>
      <c r="FT96" s="58"/>
      <c r="FU96" s="58"/>
      <c r="FV96" s="58"/>
      <c r="FW96" s="58"/>
      <c r="FX96" s="58"/>
      <c r="FY96" s="58"/>
      <c r="FZ96" s="58"/>
      <c r="GA96" s="58"/>
      <c r="GB96" s="58"/>
      <c r="GC96" s="58"/>
      <c r="GD96" s="58"/>
      <c r="GE96" s="58"/>
      <c r="GF96" s="58"/>
      <c r="GG96" s="58"/>
      <c r="GH96" s="58"/>
      <c r="GI96" s="58"/>
      <c r="GJ96" s="58"/>
      <c r="GK96" s="58"/>
      <c r="GL96" s="58"/>
      <c r="GM96" s="58"/>
      <c r="GN96" s="58"/>
      <c r="GO96" s="58"/>
      <c r="GP96" s="58"/>
      <c r="GQ96" s="58"/>
      <c r="GR96" s="58"/>
      <c r="GS96" s="58"/>
      <c r="GT96" s="58"/>
    </row>
    <row r="97" s="23" customFormat="1" customHeight="1" spans="1:202">
      <c r="A97" s="56"/>
      <c r="B97" s="57"/>
      <c r="C97" s="58"/>
      <c r="D97" s="59"/>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c r="CH97" s="58"/>
      <c r="CI97" s="58"/>
      <c r="CJ97" s="58"/>
      <c r="CK97" s="58"/>
      <c r="CL97" s="58"/>
      <c r="CM97" s="58"/>
      <c r="CN97" s="58"/>
      <c r="CO97" s="58"/>
      <c r="CP97" s="58"/>
      <c r="CQ97" s="58"/>
      <c r="CR97" s="58"/>
      <c r="CS97" s="58"/>
      <c r="CT97" s="58"/>
      <c r="CU97" s="58"/>
      <c r="CV97" s="58"/>
      <c r="CW97" s="58"/>
      <c r="CX97" s="58"/>
      <c r="CY97" s="58"/>
      <c r="CZ97" s="58"/>
      <c r="DA97" s="58"/>
      <c r="DB97" s="58"/>
      <c r="DC97" s="58"/>
      <c r="DD97" s="58"/>
      <c r="DE97" s="58"/>
      <c r="DF97" s="58"/>
      <c r="DG97" s="58"/>
      <c r="DH97" s="58"/>
      <c r="DI97" s="58"/>
      <c r="DJ97" s="58"/>
      <c r="DK97" s="58"/>
      <c r="DL97" s="58"/>
      <c r="DM97" s="58"/>
      <c r="DN97" s="58"/>
      <c r="DO97" s="58"/>
      <c r="DP97" s="58"/>
      <c r="DQ97" s="58"/>
      <c r="DR97" s="58"/>
      <c r="DS97" s="58"/>
      <c r="DT97" s="58"/>
      <c r="DU97" s="58"/>
      <c r="DV97" s="58"/>
      <c r="DW97" s="58"/>
      <c r="DX97" s="58"/>
      <c r="DY97" s="58"/>
      <c r="DZ97" s="58"/>
      <c r="EA97" s="58"/>
      <c r="EB97" s="58"/>
      <c r="EC97" s="58"/>
      <c r="ED97" s="58"/>
      <c r="EE97" s="58"/>
      <c r="EF97" s="58"/>
      <c r="EG97" s="58"/>
      <c r="EH97" s="58"/>
      <c r="EI97" s="58"/>
      <c r="EJ97" s="58"/>
      <c r="EK97" s="58"/>
      <c r="EL97" s="58"/>
      <c r="EM97" s="58"/>
      <c r="EN97" s="58"/>
      <c r="EO97" s="58"/>
      <c r="EP97" s="58"/>
      <c r="EQ97" s="58"/>
      <c r="ER97" s="58"/>
      <c r="ES97" s="58"/>
      <c r="ET97" s="58"/>
      <c r="EU97" s="58"/>
      <c r="EV97" s="58"/>
      <c r="EW97" s="58"/>
      <c r="EX97" s="58"/>
      <c r="EY97" s="58"/>
      <c r="EZ97" s="58"/>
      <c r="FA97" s="58"/>
      <c r="FB97" s="58"/>
      <c r="FC97" s="58"/>
      <c r="FD97" s="58"/>
      <c r="FE97" s="58"/>
      <c r="FF97" s="58"/>
      <c r="FG97" s="58"/>
      <c r="FH97" s="58"/>
      <c r="FI97" s="58"/>
      <c r="FJ97" s="58"/>
      <c r="FK97" s="58"/>
      <c r="FL97" s="58"/>
      <c r="FM97" s="58"/>
      <c r="FN97" s="58"/>
      <c r="FO97" s="58"/>
      <c r="FP97" s="58"/>
      <c r="FQ97" s="58"/>
      <c r="FR97" s="58"/>
      <c r="FS97" s="58"/>
      <c r="FT97" s="58"/>
      <c r="FU97" s="58"/>
      <c r="FV97" s="58"/>
      <c r="FW97" s="58"/>
      <c r="FX97" s="58"/>
      <c r="FY97" s="58"/>
      <c r="FZ97" s="58"/>
      <c r="GA97" s="58"/>
      <c r="GB97" s="58"/>
      <c r="GC97" s="58"/>
      <c r="GD97" s="58"/>
      <c r="GE97" s="58"/>
      <c r="GF97" s="58"/>
      <c r="GG97" s="58"/>
      <c r="GH97" s="58"/>
      <c r="GI97" s="58"/>
      <c r="GJ97" s="58"/>
      <c r="GK97" s="58"/>
      <c r="GL97" s="58"/>
      <c r="GM97" s="58"/>
      <c r="GN97" s="58"/>
      <c r="GO97" s="58"/>
      <c r="GP97" s="58"/>
      <c r="GQ97" s="58"/>
      <c r="GR97" s="58"/>
      <c r="GS97" s="58"/>
      <c r="GT97" s="58"/>
    </row>
    <row r="98" s="23" customFormat="1" customHeight="1" spans="1:202">
      <c r="A98" s="56"/>
      <c r="B98" s="57"/>
      <c r="C98" s="58"/>
      <c r="D98" s="59"/>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c r="CH98" s="58"/>
      <c r="CI98" s="58"/>
      <c r="CJ98" s="58"/>
      <c r="CK98" s="58"/>
      <c r="CL98" s="58"/>
      <c r="CM98" s="58"/>
      <c r="CN98" s="58"/>
      <c r="CO98" s="58"/>
      <c r="CP98" s="58"/>
      <c r="CQ98" s="58"/>
      <c r="CR98" s="58"/>
      <c r="CS98" s="58"/>
      <c r="CT98" s="58"/>
      <c r="CU98" s="58"/>
      <c r="CV98" s="58"/>
      <c r="CW98" s="58"/>
      <c r="CX98" s="58"/>
      <c r="CY98" s="58"/>
      <c r="CZ98" s="58"/>
      <c r="DA98" s="58"/>
      <c r="DB98" s="58"/>
      <c r="DC98" s="58"/>
      <c r="DD98" s="58"/>
      <c r="DE98" s="58"/>
      <c r="DF98" s="58"/>
      <c r="DG98" s="58"/>
      <c r="DH98" s="58"/>
      <c r="DI98" s="58"/>
      <c r="DJ98" s="58"/>
      <c r="DK98" s="58"/>
      <c r="DL98" s="58"/>
      <c r="DM98" s="58"/>
      <c r="DN98" s="58"/>
      <c r="DO98" s="58"/>
      <c r="DP98" s="58"/>
      <c r="DQ98" s="58"/>
      <c r="DR98" s="58"/>
      <c r="DS98" s="58"/>
      <c r="DT98" s="58"/>
      <c r="DU98" s="58"/>
      <c r="DV98" s="58"/>
      <c r="DW98" s="58"/>
      <c r="DX98" s="58"/>
      <c r="DY98" s="58"/>
      <c r="DZ98" s="58"/>
      <c r="EA98" s="58"/>
      <c r="EB98" s="58"/>
      <c r="EC98" s="58"/>
      <c r="ED98" s="58"/>
      <c r="EE98" s="58"/>
      <c r="EF98" s="58"/>
      <c r="EG98" s="58"/>
      <c r="EH98" s="58"/>
      <c r="EI98" s="58"/>
      <c r="EJ98" s="58"/>
      <c r="EK98" s="58"/>
      <c r="EL98" s="58"/>
      <c r="EM98" s="58"/>
      <c r="EN98" s="58"/>
      <c r="EO98" s="58"/>
      <c r="EP98" s="58"/>
      <c r="EQ98" s="58"/>
      <c r="ER98" s="58"/>
      <c r="ES98" s="58"/>
      <c r="ET98" s="58"/>
      <c r="EU98" s="58"/>
      <c r="EV98" s="58"/>
      <c r="EW98" s="58"/>
      <c r="EX98" s="58"/>
      <c r="EY98" s="58"/>
      <c r="EZ98" s="58"/>
      <c r="FA98" s="58"/>
      <c r="FB98" s="58"/>
      <c r="FC98" s="58"/>
      <c r="FD98" s="58"/>
      <c r="FE98" s="58"/>
      <c r="FF98" s="58"/>
      <c r="FG98" s="58"/>
      <c r="FH98" s="58"/>
      <c r="FI98" s="58"/>
      <c r="FJ98" s="58"/>
      <c r="FK98" s="58"/>
      <c r="FL98" s="58"/>
      <c r="FM98" s="58"/>
      <c r="FN98" s="58"/>
      <c r="FO98" s="58"/>
      <c r="FP98" s="58"/>
      <c r="FQ98" s="58"/>
      <c r="FR98" s="58"/>
      <c r="FS98" s="58"/>
      <c r="FT98" s="58"/>
      <c r="FU98" s="58"/>
      <c r="FV98" s="58"/>
      <c r="FW98" s="58"/>
      <c r="FX98" s="58"/>
      <c r="FY98" s="58"/>
      <c r="FZ98" s="58"/>
      <c r="GA98" s="58"/>
      <c r="GB98" s="58"/>
      <c r="GC98" s="58"/>
      <c r="GD98" s="58"/>
      <c r="GE98" s="58"/>
      <c r="GF98" s="58"/>
      <c r="GG98" s="58"/>
      <c r="GH98" s="58"/>
      <c r="GI98" s="58"/>
      <c r="GJ98" s="58"/>
      <c r="GK98" s="58"/>
      <c r="GL98" s="58"/>
      <c r="GM98" s="58"/>
      <c r="GN98" s="58"/>
      <c r="GO98" s="58"/>
      <c r="GP98" s="58"/>
      <c r="GQ98" s="58"/>
      <c r="GR98" s="58"/>
      <c r="GS98" s="58"/>
      <c r="GT98" s="58"/>
    </row>
    <row r="99" s="23" customFormat="1" customHeight="1" spans="1:202">
      <c r="A99" s="56"/>
      <c r="B99" s="57"/>
      <c r="C99" s="58"/>
      <c r="D99" s="59"/>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c r="CH99" s="58"/>
      <c r="CI99" s="58"/>
      <c r="CJ99" s="58"/>
      <c r="CK99" s="58"/>
      <c r="CL99" s="58"/>
      <c r="CM99" s="58"/>
      <c r="CN99" s="58"/>
      <c r="CO99" s="58"/>
      <c r="CP99" s="58"/>
      <c r="CQ99" s="58"/>
      <c r="CR99" s="58"/>
      <c r="CS99" s="58"/>
      <c r="CT99" s="58"/>
      <c r="CU99" s="58"/>
      <c r="CV99" s="58"/>
      <c r="CW99" s="58"/>
      <c r="CX99" s="58"/>
      <c r="CY99" s="58"/>
      <c r="CZ99" s="58"/>
      <c r="DA99" s="58"/>
      <c r="DB99" s="58"/>
      <c r="DC99" s="58"/>
      <c r="DD99" s="58"/>
      <c r="DE99" s="58"/>
      <c r="DF99" s="58"/>
      <c r="DG99" s="58"/>
      <c r="DH99" s="58"/>
      <c r="DI99" s="58"/>
      <c r="DJ99" s="58"/>
      <c r="DK99" s="58"/>
      <c r="DL99" s="58"/>
      <c r="DM99" s="58"/>
      <c r="DN99" s="58"/>
      <c r="DO99" s="58"/>
      <c r="DP99" s="58"/>
      <c r="DQ99" s="58"/>
      <c r="DR99" s="58"/>
      <c r="DS99" s="58"/>
      <c r="DT99" s="58"/>
      <c r="DU99" s="58"/>
      <c r="DV99" s="58"/>
      <c r="DW99" s="58"/>
      <c r="DX99" s="58"/>
      <c r="DY99" s="58"/>
      <c r="DZ99" s="58"/>
      <c r="EA99" s="58"/>
      <c r="EB99" s="58"/>
      <c r="EC99" s="58"/>
      <c r="ED99" s="58"/>
      <c r="EE99" s="58"/>
      <c r="EF99" s="58"/>
      <c r="EG99" s="58"/>
      <c r="EH99" s="58"/>
      <c r="EI99" s="58"/>
      <c r="EJ99" s="58"/>
      <c r="EK99" s="58"/>
      <c r="EL99" s="58"/>
      <c r="EM99" s="58"/>
      <c r="EN99" s="58"/>
      <c r="EO99" s="58"/>
      <c r="EP99" s="58"/>
      <c r="EQ99" s="58"/>
      <c r="ER99" s="58"/>
      <c r="ES99" s="58"/>
      <c r="ET99" s="58"/>
      <c r="EU99" s="58"/>
      <c r="EV99" s="58"/>
      <c r="EW99" s="58"/>
      <c r="EX99" s="58"/>
      <c r="EY99" s="58"/>
      <c r="EZ99" s="58"/>
      <c r="FA99" s="58"/>
      <c r="FB99" s="58"/>
      <c r="FC99" s="58"/>
      <c r="FD99" s="58"/>
      <c r="FE99" s="58"/>
      <c r="FF99" s="58"/>
      <c r="FG99" s="58"/>
      <c r="FH99" s="58"/>
      <c r="FI99" s="58"/>
      <c r="FJ99" s="58"/>
      <c r="FK99" s="58"/>
      <c r="FL99" s="58"/>
      <c r="FM99" s="58"/>
      <c r="FN99" s="58"/>
      <c r="FO99" s="58"/>
      <c r="FP99" s="58"/>
      <c r="FQ99" s="58"/>
      <c r="FR99" s="58"/>
      <c r="FS99" s="58"/>
      <c r="FT99" s="58"/>
      <c r="FU99" s="58"/>
      <c r="FV99" s="58"/>
      <c r="FW99" s="58"/>
      <c r="FX99" s="58"/>
      <c r="FY99" s="58"/>
      <c r="FZ99" s="58"/>
      <c r="GA99" s="58"/>
      <c r="GB99" s="58"/>
      <c r="GC99" s="58"/>
      <c r="GD99" s="58"/>
      <c r="GE99" s="58"/>
      <c r="GF99" s="58"/>
      <c r="GG99" s="58"/>
      <c r="GH99" s="58"/>
      <c r="GI99" s="58"/>
      <c r="GJ99" s="58"/>
      <c r="GK99" s="58"/>
      <c r="GL99" s="58"/>
      <c r="GM99" s="58"/>
      <c r="GN99" s="58"/>
      <c r="GO99" s="58"/>
      <c r="GP99" s="58"/>
      <c r="GQ99" s="58"/>
      <c r="GR99" s="58"/>
      <c r="GS99" s="58"/>
      <c r="GT99" s="58"/>
    </row>
    <row r="100" s="23" customFormat="1" customHeight="1" spans="1:202">
      <c r="A100" s="56"/>
      <c r="B100" s="57"/>
      <c r="C100" s="58"/>
      <c r="D100" s="59"/>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c r="CH100" s="58"/>
      <c r="CI100" s="58"/>
      <c r="CJ100" s="58"/>
      <c r="CK100" s="58"/>
      <c r="CL100" s="58"/>
      <c r="CM100" s="58"/>
      <c r="CN100" s="58"/>
      <c r="CO100" s="58"/>
      <c r="CP100" s="58"/>
      <c r="CQ100" s="58"/>
      <c r="CR100" s="58"/>
      <c r="CS100" s="58"/>
      <c r="CT100" s="58"/>
      <c r="CU100" s="58"/>
      <c r="CV100" s="58"/>
      <c r="CW100" s="58"/>
      <c r="CX100" s="58"/>
      <c r="CY100" s="58"/>
      <c r="CZ100" s="58"/>
      <c r="DA100" s="58"/>
      <c r="DB100" s="58"/>
      <c r="DC100" s="58"/>
      <c r="DD100" s="58"/>
      <c r="DE100" s="58"/>
      <c r="DF100" s="58"/>
      <c r="DG100" s="58"/>
      <c r="DH100" s="58"/>
      <c r="DI100" s="58"/>
      <c r="DJ100" s="58"/>
      <c r="DK100" s="58"/>
      <c r="DL100" s="58"/>
      <c r="DM100" s="58"/>
      <c r="DN100" s="58"/>
      <c r="DO100" s="58"/>
      <c r="DP100" s="58"/>
      <c r="DQ100" s="58"/>
      <c r="DR100" s="58"/>
      <c r="DS100" s="58"/>
      <c r="DT100" s="58"/>
      <c r="DU100" s="58"/>
      <c r="DV100" s="58"/>
      <c r="DW100" s="58"/>
      <c r="DX100" s="58"/>
      <c r="DY100" s="58"/>
      <c r="DZ100" s="58"/>
      <c r="EA100" s="58"/>
      <c r="EB100" s="58"/>
      <c r="EC100" s="58"/>
      <c r="ED100" s="58"/>
      <c r="EE100" s="58"/>
      <c r="EF100" s="58"/>
      <c r="EG100" s="58"/>
      <c r="EH100" s="58"/>
      <c r="EI100" s="58"/>
      <c r="EJ100" s="58"/>
      <c r="EK100" s="58"/>
      <c r="EL100" s="58"/>
      <c r="EM100" s="58"/>
      <c r="EN100" s="58"/>
      <c r="EO100" s="58"/>
      <c r="EP100" s="58"/>
      <c r="EQ100" s="58"/>
      <c r="ER100" s="58"/>
      <c r="ES100" s="58"/>
      <c r="ET100" s="58"/>
      <c r="EU100" s="58"/>
      <c r="EV100" s="58"/>
      <c r="EW100" s="58"/>
      <c r="EX100" s="58"/>
      <c r="EY100" s="58"/>
      <c r="EZ100" s="58"/>
      <c r="FA100" s="58"/>
      <c r="FB100" s="58"/>
      <c r="FC100" s="58"/>
      <c r="FD100" s="58"/>
      <c r="FE100" s="58"/>
      <c r="FF100" s="58"/>
      <c r="FG100" s="58"/>
      <c r="FH100" s="58"/>
      <c r="FI100" s="58"/>
      <c r="FJ100" s="58"/>
      <c r="FK100" s="58"/>
      <c r="FL100" s="58"/>
      <c r="FM100" s="58"/>
      <c r="FN100" s="58"/>
      <c r="FO100" s="58"/>
      <c r="FP100" s="58"/>
      <c r="FQ100" s="58"/>
      <c r="FR100" s="58"/>
      <c r="FS100" s="58"/>
      <c r="FT100" s="58"/>
      <c r="FU100" s="58"/>
      <c r="FV100" s="58"/>
      <c r="FW100" s="58"/>
      <c r="FX100" s="58"/>
      <c r="FY100" s="58"/>
      <c r="FZ100" s="58"/>
      <c r="GA100" s="58"/>
      <c r="GB100" s="58"/>
      <c r="GC100" s="58"/>
      <c r="GD100" s="58"/>
      <c r="GE100" s="58"/>
      <c r="GF100" s="58"/>
      <c r="GG100" s="58"/>
      <c r="GH100" s="58"/>
      <c r="GI100" s="58"/>
      <c r="GJ100" s="58"/>
      <c r="GK100" s="58"/>
      <c r="GL100" s="58"/>
      <c r="GM100" s="58"/>
      <c r="GN100" s="58"/>
      <c r="GO100" s="58"/>
      <c r="GP100" s="58"/>
      <c r="GQ100" s="58"/>
      <c r="GR100" s="58"/>
      <c r="GS100" s="58"/>
      <c r="GT100" s="58"/>
    </row>
    <row r="101" s="23" customFormat="1" customHeight="1" spans="1:202">
      <c r="A101" s="56"/>
      <c r="B101" s="57"/>
      <c r="C101" s="58"/>
      <c r="D101" s="59"/>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c r="FO101" s="58"/>
      <c r="FP101" s="58"/>
      <c r="FQ101" s="58"/>
      <c r="FR101" s="58"/>
      <c r="FS101" s="58"/>
      <c r="FT101" s="58"/>
      <c r="FU101" s="58"/>
      <c r="FV101" s="58"/>
      <c r="FW101" s="58"/>
      <c r="FX101" s="58"/>
      <c r="FY101" s="58"/>
      <c r="FZ101" s="58"/>
      <c r="GA101" s="58"/>
      <c r="GB101" s="58"/>
      <c r="GC101" s="58"/>
      <c r="GD101" s="58"/>
      <c r="GE101" s="58"/>
      <c r="GF101" s="58"/>
      <c r="GG101" s="58"/>
      <c r="GH101" s="58"/>
      <c r="GI101" s="58"/>
      <c r="GJ101" s="58"/>
      <c r="GK101" s="58"/>
      <c r="GL101" s="58"/>
      <c r="GM101" s="58"/>
      <c r="GN101" s="58"/>
      <c r="GO101" s="58"/>
      <c r="GP101" s="58"/>
      <c r="GQ101" s="58"/>
      <c r="GR101" s="58"/>
      <c r="GS101" s="58"/>
      <c r="GT101" s="58"/>
    </row>
    <row r="102" s="23" customFormat="1" customHeight="1" spans="1:202">
      <c r="A102" s="56"/>
      <c r="B102" s="57"/>
      <c r="C102" s="58"/>
      <c r="D102" s="59"/>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c r="FO102" s="58"/>
      <c r="FP102" s="58"/>
      <c r="FQ102" s="58"/>
      <c r="FR102" s="58"/>
      <c r="FS102" s="58"/>
      <c r="FT102" s="58"/>
      <c r="FU102" s="58"/>
      <c r="FV102" s="58"/>
      <c r="FW102" s="58"/>
      <c r="FX102" s="58"/>
      <c r="FY102" s="58"/>
      <c r="FZ102" s="58"/>
      <c r="GA102" s="58"/>
      <c r="GB102" s="58"/>
      <c r="GC102" s="58"/>
      <c r="GD102" s="58"/>
      <c r="GE102" s="58"/>
      <c r="GF102" s="58"/>
      <c r="GG102" s="58"/>
      <c r="GH102" s="58"/>
      <c r="GI102" s="58"/>
      <c r="GJ102" s="58"/>
      <c r="GK102" s="58"/>
      <c r="GL102" s="58"/>
      <c r="GM102" s="58"/>
      <c r="GN102" s="58"/>
      <c r="GO102" s="58"/>
      <c r="GP102" s="58"/>
      <c r="GQ102" s="58"/>
      <c r="GR102" s="58"/>
      <c r="GS102" s="58"/>
      <c r="GT102" s="58"/>
    </row>
    <row r="103" s="23" customFormat="1" customHeight="1" spans="1:202">
      <c r="A103" s="56"/>
      <c r="B103" s="57"/>
      <c r="C103" s="58"/>
      <c r="D103" s="59"/>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c r="FO103" s="58"/>
      <c r="FP103" s="58"/>
      <c r="FQ103" s="58"/>
      <c r="FR103" s="58"/>
      <c r="FS103" s="58"/>
      <c r="FT103" s="58"/>
      <c r="FU103" s="58"/>
      <c r="FV103" s="58"/>
      <c r="FW103" s="58"/>
      <c r="FX103" s="58"/>
      <c r="FY103" s="58"/>
      <c r="FZ103" s="58"/>
      <c r="GA103" s="58"/>
      <c r="GB103" s="58"/>
      <c r="GC103" s="58"/>
      <c r="GD103" s="58"/>
      <c r="GE103" s="58"/>
      <c r="GF103" s="58"/>
      <c r="GG103" s="58"/>
      <c r="GH103" s="58"/>
      <c r="GI103" s="58"/>
      <c r="GJ103" s="58"/>
      <c r="GK103" s="58"/>
      <c r="GL103" s="58"/>
      <c r="GM103" s="58"/>
      <c r="GN103" s="58"/>
      <c r="GO103" s="58"/>
      <c r="GP103" s="58"/>
      <c r="GQ103" s="58"/>
      <c r="GR103" s="58"/>
      <c r="GS103" s="58"/>
      <c r="GT103" s="58"/>
    </row>
    <row r="104" s="23" customFormat="1" customHeight="1" spans="1:202">
      <c r="A104" s="56"/>
      <c r="B104" s="57"/>
      <c r="C104" s="58"/>
      <c r="D104" s="59"/>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c r="DO104" s="58"/>
      <c r="DP104" s="58"/>
      <c r="DQ104" s="58"/>
      <c r="DR104" s="58"/>
      <c r="DS104" s="58"/>
      <c r="DT104" s="58"/>
      <c r="DU104" s="58"/>
      <c r="DV104" s="58"/>
      <c r="DW104" s="58"/>
      <c r="DX104" s="58"/>
      <c r="DY104" s="58"/>
      <c r="DZ104" s="58"/>
      <c r="EA104" s="58"/>
      <c r="EB104" s="58"/>
      <c r="EC104" s="58"/>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c r="FO104" s="58"/>
      <c r="FP104" s="58"/>
      <c r="FQ104" s="58"/>
      <c r="FR104" s="58"/>
      <c r="FS104" s="58"/>
      <c r="FT104" s="58"/>
      <c r="FU104" s="58"/>
      <c r="FV104" s="58"/>
      <c r="FW104" s="58"/>
      <c r="FX104" s="58"/>
      <c r="FY104" s="58"/>
      <c r="FZ104" s="58"/>
      <c r="GA104" s="58"/>
      <c r="GB104" s="58"/>
      <c r="GC104" s="58"/>
      <c r="GD104" s="58"/>
      <c r="GE104" s="58"/>
      <c r="GF104" s="58"/>
      <c r="GG104" s="58"/>
      <c r="GH104" s="58"/>
      <c r="GI104" s="58"/>
      <c r="GJ104" s="58"/>
      <c r="GK104" s="58"/>
      <c r="GL104" s="58"/>
      <c r="GM104" s="58"/>
      <c r="GN104" s="58"/>
      <c r="GO104" s="58"/>
      <c r="GP104" s="58"/>
      <c r="GQ104" s="58"/>
      <c r="GR104" s="58"/>
      <c r="GS104" s="58"/>
      <c r="GT104" s="58"/>
    </row>
    <row r="105" s="23" customFormat="1" customHeight="1" spans="1:202">
      <c r="A105" s="56"/>
      <c r="B105" s="57"/>
      <c r="C105" s="58"/>
      <c r="D105" s="59"/>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c r="DO105" s="58"/>
      <c r="DP105" s="58"/>
      <c r="DQ105" s="58"/>
      <c r="DR105" s="58"/>
      <c r="DS105" s="58"/>
      <c r="DT105" s="58"/>
      <c r="DU105" s="58"/>
      <c r="DV105" s="58"/>
      <c r="DW105" s="58"/>
      <c r="DX105" s="58"/>
      <c r="DY105" s="58"/>
      <c r="DZ105" s="58"/>
      <c r="EA105" s="58"/>
      <c r="EB105" s="58"/>
      <c r="EC105" s="58"/>
      <c r="ED105" s="58"/>
      <c r="EE105" s="58"/>
      <c r="EF105" s="58"/>
      <c r="EG105" s="58"/>
      <c r="EH105" s="58"/>
      <c r="EI105" s="58"/>
      <c r="EJ105" s="58"/>
      <c r="EK105" s="58"/>
      <c r="EL105" s="58"/>
      <c r="EM105" s="58"/>
      <c r="EN105" s="58"/>
      <c r="EO105" s="58"/>
      <c r="EP105" s="58"/>
      <c r="EQ105" s="58"/>
      <c r="ER105" s="58"/>
      <c r="ES105" s="58"/>
      <c r="ET105" s="58"/>
      <c r="EU105" s="58"/>
      <c r="EV105" s="58"/>
      <c r="EW105" s="58"/>
      <c r="EX105" s="58"/>
      <c r="EY105" s="58"/>
      <c r="EZ105" s="58"/>
      <c r="FA105" s="58"/>
      <c r="FB105" s="58"/>
      <c r="FC105" s="58"/>
      <c r="FD105" s="58"/>
      <c r="FE105" s="58"/>
      <c r="FF105" s="58"/>
      <c r="FG105" s="58"/>
      <c r="FH105" s="58"/>
      <c r="FI105" s="58"/>
      <c r="FJ105" s="58"/>
      <c r="FK105" s="58"/>
      <c r="FL105" s="58"/>
      <c r="FM105" s="58"/>
      <c r="FN105" s="58"/>
      <c r="FO105" s="58"/>
      <c r="FP105" s="58"/>
      <c r="FQ105" s="58"/>
      <c r="FR105" s="58"/>
      <c r="FS105" s="58"/>
      <c r="FT105" s="58"/>
      <c r="FU105" s="58"/>
      <c r="FV105" s="58"/>
      <c r="FW105" s="58"/>
      <c r="FX105" s="58"/>
      <c r="FY105" s="58"/>
      <c r="FZ105" s="58"/>
      <c r="GA105" s="58"/>
      <c r="GB105" s="58"/>
      <c r="GC105" s="58"/>
      <c r="GD105" s="58"/>
      <c r="GE105" s="58"/>
      <c r="GF105" s="58"/>
      <c r="GG105" s="58"/>
      <c r="GH105" s="58"/>
      <c r="GI105" s="58"/>
      <c r="GJ105" s="58"/>
      <c r="GK105" s="58"/>
      <c r="GL105" s="58"/>
      <c r="GM105" s="58"/>
      <c r="GN105" s="58"/>
      <c r="GO105" s="58"/>
      <c r="GP105" s="58"/>
      <c r="GQ105" s="58"/>
      <c r="GR105" s="58"/>
      <c r="GS105" s="58"/>
      <c r="GT105" s="58"/>
    </row>
    <row r="106" s="23" customFormat="1" customHeight="1" spans="1:202">
      <c r="A106" s="56"/>
      <c r="B106" s="57"/>
      <c r="C106" s="58"/>
      <c r="D106" s="59"/>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c r="DO106" s="58"/>
      <c r="DP106" s="58"/>
      <c r="DQ106" s="58"/>
      <c r="DR106" s="58"/>
      <c r="DS106" s="58"/>
      <c r="DT106" s="58"/>
      <c r="DU106" s="58"/>
      <c r="DV106" s="58"/>
      <c r="DW106" s="58"/>
      <c r="DX106" s="58"/>
      <c r="DY106" s="58"/>
      <c r="DZ106" s="58"/>
      <c r="EA106" s="58"/>
      <c r="EB106" s="58"/>
      <c r="EC106" s="58"/>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c r="FG106" s="58"/>
      <c r="FH106" s="58"/>
      <c r="FI106" s="58"/>
      <c r="FJ106" s="58"/>
      <c r="FK106" s="58"/>
      <c r="FL106" s="58"/>
      <c r="FM106" s="58"/>
      <c r="FN106" s="58"/>
      <c r="FO106" s="58"/>
      <c r="FP106" s="58"/>
      <c r="FQ106" s="58"/>
      <c r="FR106" s="58"/>
      <c r="FS106" s="58"/>
      <c r="FT106" s="58"/>
      <c r="FU106" s="58"/>
      <c r="FV106" s="58"/>
      <c r="FW106" s="58"/>
      <c r="FX106" s="58"/>
      <c r="FY106" s="58"/>
      <c r="FZ106" s="58"/>
      <c r="GA106" s="58"/>
      <c r="GB106" s="58"/>
      <c r="GC106" s="58"/>
      <c r="GD106" s="58"/>
      <c r="GE106" s="58"/>
      <c r="GF106" s="58"/>
      <c r="GG106" s="58"/>
      <c r="GH106" s="58"/>
      <c r="GI106" s="58"/>
      <c r="GJ106" s="58"/>
      <c r="GK106" s="58"/>
      <c r="GL106" s="58"/>
      <c r="GM106" s="58"/>
      <c r="GN106" s="58"/>
      <c r="GO106" s="58"/>
      <c r="GP106" s="58"/>
      <c r="GQ106" s="58"/>
      <c r="GR106" s="58"/>
      <c r="GS106" s="58"/>
      <c r="GT106" s="58"/>
    </row>
    <row r="107" s="23" customFormat="1" customHeight="1" spans="1:202">
      <c r="A107" s="56"/>
      <c r="B107" s="57"/>
      <c r="C107" s="58"/>
      <c r="D107" s="59"/>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c r="DO107" s="58"/>
      <c r="DP107" s="58"/>
      <c r="DQ107" s="58"/>
      <c r="DR107" s="58"/>
      <c r="DS107" s="58"/>
      <c r="DT107" s="58"/>
      <c r="DU107" s="58"/>
      <c r="DV107" s="58"/>
      <c r="DW107" s="58"/>
      <c r="DX107" s="58"/>
      <c r="DY107" s="58"/>
      <c r="DZ107" s="58"/>
      <c r="EA107" s="58"/>
      <c r="EB107" s="58"/>
      <c r="EC107" s="58"/>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c r="FO107" s="58"/>
      <c r="FP107" s="58"/>
      <c r="FQ107" s="58"/>
      <c r="FR107" s="58"/>
      <c r="FS107" s="58"/>
      <c r="FT107" s="58"/>
      <c r="FU107" s="58"/>
      <c r="FV107" s="58"/>
      <c r="FW107" s="58"/>
      <c r="FX107" s="58"/>
      <c r="FY107" s="58"/>
      <c r="FZ107" s="58"/>
      <c r="GA107" s="58"/>
      <c r="GB107" s="58"/>
      <c r="GC107" s="58"/>
      <c r="GD107" s="58"/>
      <c r="GE107" s="58"/>
      <c r="GF107" s="58"/>
      <c r="GG107" s="58"/>
      <c r="GH107" s="58"/>
      <c r="GI107" s="58"/>
      <c r="GJ107" s="58"/>
      <c r="GK107" s="58"/>
      <c r="GL107" s="58"/>
      <c r="GM107" s="58"/>
      <c r="GN107" s="58"/>
      <c r="GO107" s="58"/>
      <c r="GP107" s="58"/>
      <c r="GQ107" s="58"/>
      <c r="GR107" s="58"/>
      <c r="GS107" s="58"/>
      <c r="GT107" s="58"/>
    </row>
    <row r="108" s="23" customFormat="1" customHeight="1" spans="1:202">
      <c r="A108" s="56"/>
      <c r="B108" s="57"/>
      <c r="C108" s="58"/>
      <c r="D108" s="59"/>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c r="FO108" s="58"/>
      <c r="FP108" s="58"/>
      <c r="FQ108" s="58"/>
      <c r="FR108" s="58"/>
      <c r="FS108" s="58"/>
      <c r="FT108" s="58"/>
      <c r="FU108" s="58"/>
      <c r="FV108" s="58"/>
      <c r="FW108" s="58"/>
      <c r="FX108" s="58"/>
      <c r="FY108" s="58"/>
      <c r="FZ108" s="58"/>
      <c r="GA108" s="58"/>
      <c r="GB108" s="58"/>
      <c r="GC108" s="58"/>
      <c r="GD108" s="58"/>
      <c r="GE108" s="58"/>
      <c r="GF108" s="58"/>
      <c r="GG108" s="58"/>
      <c r="GH108" s="58"/>
      <c r="GI108" s="58"/>
      <c r="GJ108" s="58"/>
      <c r="GK108" s="58"/>
      <c r="GL108" s="58"/>
      <c r="GM108" s="58"/>
      <c r="GN108" s="58"/>
      <c r="GO108" s="58"/>
      <c r="GP108" s="58"/>
      <c r="GQ108" s="58"/>
      <c r="GR108" s="58"/>
      <c r="GS108" s="58"/>
      <c r="GT108" s="58"/>
    </row>
    <row r="109" s="23" customFormat="1" customHeight="1" spans="1:202">
      <c r="A109" s="56"/>
      <c r="B109" s="57"/>
      <c r="C109" s="58"/>
      <c r="D109" s="59"/>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c r="FO109" s="58"/>
      <c r="FP109" s="58"/>
      <c r="FQ109" s="58"/>
      <c r="FR109" s="58"/>
      <c r="FS109" s="58"/>
      <c r="FT109" s="58"/>
      <c r="FU109" s="58"/>
      <c r="FV109" s="58"/>
      <c r="FW109" s="58"/>
      <c r="FX109" s="58"/>
      <c r="FY109" s="58"/>
      <c r="FZ109" s="58"/>
      <c r="GA109" s="58"/>
      <c r="GB109" s="58"/>
      <c r="GC109" s="58"/>
      <c r="GD109" s="58"/>
      <c r="GE109" s="58"/>
      <c r="GF109" s="58"/>
      <c r="GG109" s="58"/>
      <c r="GH109" s="58"/>
      <c r="GI109" s="58"/>
      <c r="GJ109" s="58"/>
      <c r="GK109" s="58"/>
      <c r="GL109" s="58"/>
      <c r="GM109" s="58"/>
      <c r="GN109" s="58"/>
      <c r="GO109" s="58"/>
      <c r="GP109" s="58"/>
      <c r="GQ109" s="58"/>
      <c r="GR109" s="58"/>
      <c r="GS109" s="58"/>
      <c r="GT109" s="58"/>
    </row>
    <row r="110" s="23" customFormat="1" customHeight="1" spans="1:202">
      <c r="A110" s="56"/>
      <c r="B110" s="57"/>
      <c r="C110" s="58"/>
      <c r="D110" s="59"/>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c r="FO110" s="58"/>
      <c r="FP110" s="58"/>
      <c r="FQ110" s="58"/>
      <c r="FR110" s="58"/>
      <c r="FS110" s="58"/>
      <c r="FT110" s="58"/>
      <c r="FU110" s="58"/>
      <c r="FV110" s="58"/>
      <c r="FW110" s="58"/>
      <c r="FX110" s="58"/>
      <c r="FY110" s="58"/>
      <c r="FZ110" s="58"/>
      <c r="GA110" s="58"/>
      <c r="GB110" s="58"/>
      <c r="GC110" s="58"/>
      <c r="GD110" s="58"/>
      <c r="GE110" s="58"/>
      <c r="GF110" s="58"/>
      <c r="GG110" s="58"/>
      <c r="GH110" s="58"/>
      <c r="GI110" s="58"/>
      <c r="GJ110" s="58"/>
      <c r="GK110" s="58"/>
      <c r="GL110" s="58"/>
      <c r="GM110" s="58"/>
      <c r="GN110" s="58"/>
      <c r="GO110" s="58"/>
      <c r="GP110" s="58"/>
      <c r="GQ110" s="58"/>
      <c r="GR110" s="58"/>
      <c r="GS110" s="58"/>
      <c r="GT110" s="58"/>
    </row>
    <row r="111" s="23" customFormat="1" customHeight="1" spans="1:202">
      <c r="A111" s="56"/>
      <c r="B111" s="57"/>
      <c r="C111" s="58"/>
      <c r="D111" s="59"/>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c r="FO111" s="58"/>
      <c r="FP111" s="58"/>
      <c r="FQ111" s="58"/>
      <c r="FR111" s="58"/>
      <c r="FS111" s="58"/>
      <c r="FT111" s="58"/>
      <c r="FU111" s="58"/>
      <c r="FV111" s="58"/>
      <c r="FW111" s="58"/>
      <c r="FX111" s="58"/>
      <c r="FY111" s="58"/>
      <c r="FZ111" s="58"/>
      <c r="GA111" s="58"/>
      <c r="GB111" s="58"/>
      <c r="GC111" s="58"/>
      <c r="GD111" s="58"/>
      <c r="GE111" s="58"/>
      <c r="GF111" s="58"/>
      <c r="GG111" s="58"/>
      <c r="GH111" s="58"/>
      <c r="GI111" s="58"/>
      <c r="GJ111" s="58"/>
      <c r="GK111" s="58"/>
      <c r="GL111" s="58"/>
      <c r="GM111" s="58"/>
      <c r="GN111" s="58"/>
      <c r="GO111" s="58"/>
      <c r="GP111" s="58"/>
      <c r="GQ111" s="58"/>
      <c r="GR111" s="58"/>
      <c r="GS111" s="58"/>
      <c r="GT111" s="58"/>
    </row>
    <row r="112" s="23" customFormat="1" customHeight="1" spans="1:202">
      <c r="A112" s="56"/>
      <c r="B112" s="57"/>
      <c r="C112" s="58"/>
      <c r="D112" s="59"/>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c r="GS112" s="58"/>
      <c r="GT112" s="58"/>
    </row>
    <row r="113" s="23" customFormat="1" customHeight="1" spans="1:202">
      <c r="A113" s="56"/>
      <c r="B113" s="57"/>
      <c r="C113" s="58"/>
      <c r="D113" s="59"/>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c r="GS113" s="58"/>
      <c r="GT113" s="58"/>
    </row>
    <row r="114" s="23" customFormat="1" customHeight="1" spans="1:202">
      <c r="A114" s="56"/>
      <c r="B114" s="57"/>
      <c r="C114" s="58"/>
      <c r="D114" s="59"/>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58"/>
      <c r="CO114" s="58"/>
      <c r="CP114" s="58"/>
      <c r="CQ114" s="58"/>
      <c r="CR114" s="58"/>
      <c r="CS114" s="58"/>
      <c r="CT114" s="58"/>
      <c r="CU114" s="58"/>
      <c r="CV114" s="58"/>
      <c r="CW114" s="58"/>
      <c r="CX114" s="58"/>
      <c r="CY114" s="58"/>
      <c r="CZ114" s="58"/>
      <c r="DA114" s="58"/>
      <c r="DB114" s="58"/>
      <c r="DC114" s="58"/>
      <c r="DD114" s="58"/>
      <c r="DE114" s="58"/>
      <c r="DF114" s="58"/>
      <c r="DG114" s="58"/>
      <c r="DH114" s="58"/>
      <c r="DI114" s="58"/>
      <c r="DJ114" s="58"/>
      <c r="DK114" s="58"/>
      <c r="DL114" s="58"/>
      <c r="DM114" s="58"/>
      <c r="DN114" s="58"/>
      <c r="DO114" s="58"/>
      <c r="DP114" s="58"/>
      <c r="DQ114" s="58"/>
      <c r="DR114" s="58"/>
      <c r="DS114" s="58"/>
      <c r="DT114" s="58"/>
      <c r="DU114" s="58"/>
      <c r="DV114" s="58"/>
      <c r="DW114" s="58"/>
      <c r="DX114" s="58"/>
      <c r="DY114" s="58"/>
      <c r="DZ114" s="58"/>
      <c r="EA114" s="58"/>
      <c r="EB114" s="58"/>
      <c r="EC114" s="58"/>
      <c r="ED114" s="58"/>
      <c r="EE114" s="58"/>
      <c r="EF114" s="58"/>
      <c r="EG114" s="58"/>
      <c r="EH114" s="58"/>
      <c r="EI114" s="58"/>
      <c r="EJ114" s="58"/>
      <c r="EK114" s="58"/>
      <c r="EL114" s="58"/>
      <c r="EM114" s="58"/>
      <c r="EN114" s="58"/>
      <c r="EO114" s="58"/>
      <c r="EP114" s="58"/>
      <c r="EQ114" s="58"/>
      <c r="ER114" s="58"/>
      <c r="ES114" s="58"/>
      <c r="ET114" s="58"/>
      <c r="EU114" s="58"/>
      <c r="EV114" s="58"/>
      <c r="EW114" s="58"/>
      <c r="EX114" s="58"/>
      <c r="EY114" s="58"/>
      <c r="EZ114" s="58"/>
      <c r="FA114" s="58"/>
      <c r="FB114" s="58"/>
      <c r="FC114" s="58"/>
      <c r="FD114" s="58"/>
      <c r="FE114" s="58"/>
      <c r="FF114" s="58"/>
      <c r="FG114" s="58"/>
      <c r="FH114" s="58"/>
      <c r="FI114" s="58"/>
      <c r="FJ114" s="58"/>
      <c r="FK114" s="58"/>
      <c r="FL114" s="58"/>
      <c r="FM114" s="58"/>
      <c r="FN114" s="58"/>
      <c r="FO114" s="58"/>
      <c r="FP114" s="58"/>
      <c r="FQ114" s="58"/>
      <c r="FR114" s="58"/>
      <c r="FS114" s="58"/>
      <c r="FT114" s="58"/>
      <c r="FU114" s="58"/>
      <c r="FV114" s="58"/>
      <c r="FW114" s="58"/>
      <c r="FX114" s="58"/>
      <c r="FY114" s="58"/>
      <c r="FZ114" s="58"/>
      <c r="GA114" s="58"/>
      <c r="GB114" s="58"/>
      <c r="GC114" s="58"/>
      <c r="GD114" s="58"/>
      <c r="GE114" s="58"/>
      <c r="GF114" s="58"/>
      <c r="GG114" s="58"/>
      <c r="GH114" s="58"/>
      <c r="GI114" s="58"/>
      <c r="GJ114" s="58"/>
      <c r="GK114" s="58"/>
      <c r="GL114" s="58"/>
      <c r="GM114" s="58"/>
      <c r="GN114" s="58"/>
      <c r="GO114" s="58"/>
      <c r="GP114" s="58"/>
      <c r="GQ114" s="58"/>
      <c r="GR114" s="58"/>
      <c r="GS114" s="58"/>
      <c r="GT114" s="58"/>
    </row>
    <row r="115" s="23" customFormat="1" customHeight="1" spans="1:202">
      <c r="A115" s="56"/>
      <c r="B115" s="57"/>
      <c r="C115" s="58"/>
      <c r="D115" s="59"/>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c r="CH115" s="58"/>
      <c r="CI115" s="58"/>
      <c r="CJ115" s="58"/>
      <c r="CK115" s="58"/>
      <c r="CL115" s="58"/>
      <c r="CM115" s="58"/>
      <c r="CN115" s="58"/>
      <c r="CO115" s="58"/>
      <c r="CP115" s="58"/>
      <c r="CQ115" s="58"/>
      <c r="CR115" s="58"/>
      <c r="CS115" s="58"/>
      <c r="CT115" s="58"/>
      <c r="CU115" s="58"/>
      <c r="CV115" s="58"/>
      <c r="CW115" s="58"/>
      <c r="CX115" s="58"/>
      <c r="CY115" s="58"/>
      <c r="CZ115" s="58"/>
      <c r="DA115" s="58"/>
      <c r="DB115" s="58"/>
      <c r="DC115" s="58"/>
      <c r="DD115" s="58"/>
      <c r="DE115" s="58"/>
      <c r="DF115" s="58"/>
      <c r="DG115" s="58"/>
      <c r="DH115" s="58"/>
      <c r="DI115" s="58"/>
      <c r="DJ115" s="58"/>
      <c r="DK115" s="58"/>
      <c r="DL115" s="58"/>
      <c r="DM115" s="58"/>
      <c r="DN115" s="58"/>
      <c r="DO115" s="58"/>
      <c r="DP115" s="58"/>
      <c r="DQ115" s="58"/>
      <c r="DR115" s="58"/>
      <c r="DS115" s="58"/>
      <c r="DT115" s="58"/>
      <c r="DU115" s="58"/>
      <c r="DV115" s="58"/>
      <c r="DW115" s="58"/>
      <c r="DX115" s="58"/>
      <c r="DY115" s="58"/>
      <c r="DZ115" s="58"/>
      <c r="EA115" s="58"/>
      <c r="EB115" s="58"/>
      <c r="EC115" s="58"/>
      <c r="ED115" s="58"/>
      <c r="EE115" s="58"/>
      <c r="EF115" s="58"/>
      <c r="EG115" s="58"/>
      <c r="EH115" s="58"/>
      <c r="EI115" s="58"/>
      <c r="EJ115" s="58"/>
      <c r="EK115" s="58"/>
      <c r="EL115" s="58"/>
      <c r="EM115" s="58"/>
      <c r="EN115" s="58"/>
      <c r="EO115" s="58"/>
      <c r="EP115" s="58"/>
      <c r="EQ115" s="58"/>
      <c r="ER115" s="58"/>
      <c r="ES115" s="58"/>
      <c r="ET115" s="58"/>
      <c r="EU115" s="58"/>
      <c r="EV115" s="58"/>
      <c r="EW115" s="58"/>
      <c r="EX115" s="58"/>
      <c r="EY115" s="58"/>
      <c r="EZ115" s="58"/>
      <c r="FA115" s="58"/>
      <c r="FB115" s="58"/>
      <c r="FC115" s="58"/>
      <c r="FD115" s="58"/>
      <c r="FE115" s="58"/>
      <c r="FF115" s="58"/>
      <c r="FG115" s="58"/>
      <c r="FH115" s="58"/>
      <c r="FI115" s="58"/>
      <c r="FJ115" s="58"/>
      <c r="FK115" s="58"/>
      <c r="FL115" s="58"/>
      <c r="FM115" s="58"/>
      <c r="FN115" s="58"/>
      <c r="FO115" s="58"/>
      <c r="FP115" s="58"/>
      <c r="FQ115" s="58"/>
      <c r="FR115" s="58"/>
      <c r="FS115" s="58"/>
      <c r="FT115" s="58"/>
      <c r="FU115" s="58"/>
      <c r="FV115" s="58"/>
      <c r="FW115" s="58"/>
      <c r="FX115" s="58"/>
      <c r="FY115" s="58"/>
      <c r="FZ115" s="58"/>
      <c r="GA115" s="58"/>
      <c r="GB115" s="58"/>
      <c r="GC115" s="58"/>
      <c r="GD115" s="58"/>
      <c r="GE115" s="58"/>
      <c r="GF115" s="58"/>
      <c r="GG115" s="58"/>
      <c r="GH115" s="58"/>
      <c r="GI115" s="58"/>
      <c r="GJ115" s="58"/>
      <c r="GK115" s="58"/>
      <c r="GL115" s="58"/>
      <c r="GM115" s="58"/>
      <c r="GN115" s="58"/>
      <c r="GO115" s="58"/>
      <c r="GP115" s="58"/>
      <c r="GQ115" s="58"/>
      <c r="GR115" s="58"/>
      <c r="GS115" s="58"/>
      <c r="GT115" s="58"/>
    </row>
    <row r="116" s="23" customFormat="1" customHeight="1" spans="1:202">
      <c r="A116" s="56"/>
      <c r="B116" s="57"/>
      <c r="C116" s="58"/>
      <c r="D116" s="59"/>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c r="CH116" s="58"/>
      <c r="CI116" s="58"/>
      <c r="CJ116" s="58"/>
      <c r="CK116" s="58"/>
      <c r="CL116" s="58"/>
      <c r="CM116" s="58"/>
      <c r="CN116" s="58"/>
      <c r="CO116" s="58"/>
      <c r="CP116" s="58"/>
      <c r="CQ116" s="58"/>
      <c r="CR116" s="58"/>
      <c r="CS116" s="58"/>
      <c r="CT116" s="58"/>
      <c r="CU116" s="58"/>
      <c r="CV116" s="58"/>
      <c r="CW116" s="58"/>
      <c r="CX116" s="58"/>
      <c r="CY116" s="58"/>
      <c r="CZ116" s="58"/>
      <c r="DA116" s="58"/>
      <c r="DB116" s="58"/>
      <c r="DC116" s="58"/>
      <c r="DD116" s="58"/>
      <c r="DE116" s="58"/>
      <c r="DF116" s="58"/>
      <c r="DG116" s="58"/>
      <c r="DH116" s="58"/>
      <c r="DI116" s="58"/>
      <c r="DJ116" s="58"/>
      <c r="DK116" s="58"/>
      <c r="DL116" s="58"/>
      <c r="DM116" s="58"/>
      <c r="DN116" s="58"/>
      <c r="DO116" s="58"/>
      <c r="DP116" s="58"/>
      <c r="DQ116" s="58"/>
      <c r="DR116" s="58"/>
      <c r="DS116" s="58"/>
      <c r="DT116" s="58"/>
      <c r="DU116" s="58"/>
      <c r="DV116" s="58"/>
      <c r="DW116" s="58"/>
      <c r="DX116" s="58"/>
      <c r="DY116" s="58"/>
      <c r="DZ116" s="58"/>
      <c r="EA116" s="58"/>
      <c r="EB116" s="58"/>
      <c r="EC116" s="58"/>
      <c r="ED116" s="58"/>
      <c r="EE116" s="58"/>
      <c r="EF116" s="58"/>
      <c r="EG116" s="58"/>
      <c r="EH116" s="58"/>
      <c r="EI116" s="58"/>
      <c r="EJ116" s="58"/>
      <c r="EK116" s="58"/>
      <c r="EL116" s="58"/>
      <c r="EM116" s="58"/>
      <c r="EN116" s="58"/>
      <c r="EO116" s="58"/>
      <c r="EP116" s="58"/>
      <c r="EQ116" s="58"/>
      <c r="ER116" s="58"/>
      <c r="ES116" s="58"/>
      <c r="ET116" s="58"/>
      <c r="EU116" s="58"/>
      <c r="EV116" s="58"/>
      <c r="EW116" s="58"/>
      <c r="EX116" s="58"/>
      <c r="EY116" s="58"/>
      <c r="EZ116" s="58"/>
      <c r="FA116" s="58"/>
      <c r="FB116" s="58"/>
      <c r="FC116" s="58"/>
      <c r="FD116" s="58"/>
      <c r="FE116" s="58"/>
      <c r="FF116" s="58"/>
      <c r="FG116" s="58"/>
      <c r="FH116" s="58"/>
      <c r="FI116" s="58"/>
      <c r="FJ116" s="58"/>
      <c r="FK116" s="58"/>
      <c r="FL116" s="58"/>
      <c r="FM116" s="58"/>
      <c r="FN116" s="58"/>
      <c r="FO116" s="58"/>
      <c r="FP116" s="58"/>
      <c r="FQ116" s="58"/>
      <c r="FR116" s="58"/>
      <c r="FS116" s="58"/>
      <c r="FT116" s="58"/>
      <c r="FU116" s="58"/>
      <c r="FV116" s="58"/>
      <c r="FW116" s="58"/>
      <c r="FX116" s="58"/>
      <c r="FY116" s="58"/>
      <c r="FZ116" s="58"/>
      <c r="GA116" s="58"/>
      <c r="GB116" s="58"/>
      <c r="GC116" s="58"/>
      <c r="GD116" s="58"/>
      <c r="GE116" s="58"/>
      <c r="GF116" s="58"/>
      <c r="GG116" s="58"/>
      <c r="GH116" s="58"/>
      <c r="GI116" s="58"/>
      <c r="GJ116" s="58"/>
      <c r="GK116" s="58"/>
      <c r="GL116" s="58"/>
      <c r="GM116" s="58"/>
      <c r="GN116" s="58"/>
      <c r="GO116" s="58"/>
      <c r="GP116" s="58"/>
      <c r="GQ116" s="58"/>
      <c r="GR116" s="58"/>
      <c r="GS116" s="58"/>
      <c r="GT116" s="58"/>
    </row>
    <row r="117" s="23" customFormat="1" customHeight="1" spans="1:202">
      <c r="A117" s="56"/>
      <c r="B117" s="57"/>
      <c r="C117" s="58"/>
      <c r="D117" s="59"/>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c r="CH117" s="58"/>
      <c r="CI117" s="58"/>
      <c r="CJ117" s="58"/>
      <c r="CK117" s="58"/>
      <c r="CL117" s="58"/>
      <c r="CM117" s="58"/>
      <c r="CN117" s="58"/>
      <c r="CO117" s="58"/>
      <c r="CP117" s="58"/>
      <c r="CQ117" s="58"/>
      <c r="CR117" s="58"/>
      <c r="CS117" s="58"/>
      <c r="CT117" s="58"/>
      <c r="CU117" s="58"/>
      <c r="CV117" s="58"/>
      <c r="CW117" s="58"/>
      <c r="CX117" s="58"/>
      <c r="CY117" s="58"/>
      <c r="CZ117" s="58"/>
      <c r="DA117" s="58"/>
      <c r="DB117" s="58"/>
      <c r="DC117" s="58"/>
      <c r="DD117" s="58"/>
      <c r="DE117" s="58"/>
      <c r="DF117" s="58"/>
      <c r="DG117" s="58"/>
      <c r="DH117" s="58"/>
      <c r="DI117" s="58"/>
      <c r="DJ117" s="58"/>
      <c r="DK117" s="58"/>
      <c r="DL117" s="58"/>
      <c r="DM117" s="58"/>
      <c r="DN117" s="58"/>
      <c r="DO117" s="58"/>
      <c r="DP117" s="58"/>
      <c r="DQ117" s="58"/>
      <c r="DR117" s="58"/>
      <c r="DS117" s="58"/>
      <c r="DT117" s="58"/>
      <c r="DU117" s="58"/>
      <c r="DV117" s="58"/>
      <c r="DW117" s="58"/>
      <c r="DX117" s="58"/>
      <c r="DY117" s="58"/>
      <c r="DZ117" s="58"/>
      <c r="EA117" s="58"/>
      <c r="EB117" s="58"/>
      <c r="EC117" s="58"/>
      <c r="ED117" s="58"/>
      <c r="EE117" s="58"/>
      <c r="EF117" s="58"/>
      <c r="EG117" s="58"/>
      <c r="EH117" s="58"/>
      <c r="EI117" s="58"/>
      <c r="EJ117" s="58"/>
      <c r="EK117" s="58"/>
      <c r="EL117" s="58"/>
      <c r="EM117" s="58"/>
      <c r="EN117" s="58"/>
      <c r="EO117" s="58"/>
      <c r="EP117" s="58"/>
      <c r="EQ117" s="58"/>
      <c r="ER117" s="58"/>
      <c r="ES117" s="58"/>
      <c r="ET117" s="58"/>
      <c r="EU117" s="58"/>
      <c r="EV117" s="58"/>
      <c r="EW117" s="58"/>
      <c r="EX117" s="58"/>
      <c r="EY117" s="58"/>
      <c r="EZ117" s="58"/>
      <c r="FA117" s="58"/>
      <c r="FB117" s="58"/>
      <c r="FC117" s="58"/>
      <c r="FD117" s="58"/>
      <c r="FE117" s="58"/>
      <c r="FF117" s="58"/>
      <c r="FG117" s="58"/>
      <c r="FH117" s="58"/>
      <c r="FI117" s="58"/>
      <c r="FJ117" s="58"/>
      <c r="FK117" s="58"/>
      <c r="FL117" s="58"/>
      <c r="FM117" s="58"/>
      <c r="FN117" s="58"/>
      <c r="FO117" s="58"/>
      <c r="FP117" s="58"/>
      <c r="FQ117" s="58"/>
      <c r="FR117" s="58"/>
      <c r="FS117" s="58"/>
      <c r="FT117" s="58"/>
      <c r="FU117" s="58"/>
      <c r="FV117" s="58"/>
      <c r="FW117" s="58"/>
      <c r="FX117" s="58"/>
      <c r="FY117" s="58"/>
      <c r="FZ117" s="58"/>
      <c r="GA117" s="58"/>
      <c r="GB117" s="58"/>
      <c r="GC117" s="58"/>
      <c r="GD117" s="58"/>
      <c r="GE117" s="58"/>
      <c r="GF117" s="58"/>
      <c r="GG117" s="58"/>
      <c r="GH117" s="58"/>
      <c r="GI117" s="58"/>
      <c r="GJ117" s="58"/>
      <c r="GK117" s="58"/>
      <c r="GL117" s="58"/>
      <c r="GM117" s="58"/>
      <c r="GN117" s="58"/>
      <c r="GO117" s="58"/>
      <c r="GP117" s="58"/>
      <c r="GQ117" s="58"/>
      <c r="GR117" s="58"/>
      <c r="GS117" s="58"/>
      <c r="GT117" s="58"/>
    </row>
    <row r="118" s="23" customFormat="1" customHeight="1" spans="1:202">
      <c r="A118" s="56"/>
      <c r="B118" s="57"/>
      <c r="C118" s="58"/>
      <c r="D118" s="59"/>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c r="CH118" s="58"/>
      <c r="CI118" s="58"/>
      <c r="CJ118" s="58"/>
      <c r="CK118" s="58"/>
      <c r="CL118" s="58"/>
      <c r="CM118" s="58"/>
      <c r="CN118" s="58"/>
      <c r="CO118" s="58"/>
      <c r="CP118" s="58"/>
      <c r="CQ118" s="58"/>
      <c r="CR118" s="58"/>
      <c r="CS118" s="58"/>
      <c r="CT118" s="58"/>
      <c r="CU118" s="58"/>
      <c r="CV118" s="58"/>
      <c r="CW118" s="58"/>
      <c r="CX118" s="58"/>
      <c r="CY118" s="58"/>
      <c r="CZ118" s="58"/>
      <c r="DA118" s="58"/>
      <c r="DB118" s="58"/>
      <c r="DC118" s="58"/>
      <c r="DD118" s="58"/>
      <c r="DE118" s="58"/>
      <c r="DF118" s="58"/>
      <c r="DG118" s="58"/>
      <c r="DH118" s="58"/>
      <c r="DI118" s="58"/>
      <c r="DJ118" s="58"/>
      <c r="DK118" s="58"/>
      <c r="DL118" s="58"/>
      <c r="DM118" s="58"/>
      <c r="DN118" s="58"/>
      <c r="DO118" s="58"/>
      <c r="DP118" s="58"/>
      <c r="DQ118" s="58"/>
      <c r="DR118" s="58"/>
      <c r="DS118" s="58"/>
      <c r="DT118" s="58"/>
      <c r="DU118" s="58"/>
      <c r="DV118" s="58"/>
      <c r="DW118" s="58"/>
      <c r="DX118" s="58"/>
      <c r="DY118" s="58"/>
      <c r="DZ118" s="58"/>
      <c r="EA118" s="58"/>
      <c r="EB118" s="58"/>
      <c r="EC118" s="58"/>
      <c r="ED118" s="58"/>
      <c r="EE118" s="58"/>
      <c r="EF118" s="58"/>
      <c r="EG118" s="58"/>
      <c r="EH118" s="58"/>
      <c r="EI118" s="58"/>
      <c r="EJ118" s="58"/>
      <c r="EK118" s="58"/>
      <c r="EL118" s="58"/>
      <c r="EM118" s="58"/>
      <c r="EN118" s="58"/>
      <c r="EO118" s="58"/>
      <c r="EP118" s="58"/>
      <c r="EQ118" s="58"/>
      <c r="ER118" s="58"/>
      <c r="ES118" s="58"/>
      <c r="ET118" s="58"/>
      <c r="EU118" s="58"/>
      <c r="EV118" s="58"/>
      <c r="EW118" s="58"/>
      <c r="EX118" s="58"/>
      <c r="EY118" s="58"/>
      <c r="EZ118" s="58"/>
      <c r="FA118" s="58"/>
      <c r="FB118" s="58"/>
      <c r="FC118" s="58"/>
      <c r="FD118" s="58"/>
      <c r="FE118" s="58"/>
      <c r="FF118" s="58"/>
      <c r="FG118" s="58"/>
      <c r="FH118" s="58"/>
      <c r="FI118" s="58"/>
      <c r="FJ118" s="58"/>
      <c r="FK118" s="58"/>
      <c r="FL118" s="58"/>
      <c r="FM118" s="58"/>
      <c r="FN118" s="58"/>
      <c r="FO118" s="58"/>
      <c r="FP118" s="58"/>
      <c r="FQ118" s="58"/>
      <c r="FR118" s="58"/>
      <c r="FS118" s="58"/>
      <c r="FT118" s="58"/>
      <c r="FU118" s="58"/>
      <c r="FV118" s="58"/>
      <c r="FW118" s="58"/>
      <c r="FX118" s="58"/>
      <c r="FY118" s="58"/>
      <c r="FZ118" s="58"/>
      <c r="GA118" s="58"/>
      <c r="GB118" s="58"/>
      <c r="GC118" s="58"/>
      <c r="GD118" s="58"/>
      <c r="GE118" s="58"/>
      <c r="GF118" s="58"/>
      <c r="GG118" s="58"/>
      <c r="GH118" s="58"/>
      <c r="GI118" s="58"/>
      <c r="GJ118" s="58"/>
      <c r="GK118" s="58"/>
      <c r="GL118" s="58"/>
      <c r="GM118" s="58"/>
      <c r="GN118" s="58"/>
      <c r="GO118" s="58"/>
      <c r="GP118" s="58"/>
      <c r="GQ118" s="58"/>
      <c r="GR118" s="58"/>
      <c r="GS118" s="58"/>
      <c r="GT118" s="58"/>
    </row>
    <row r="119" s="23" customFormat="1" customHeight="1" spans="1:202">
      <c r="A119" s="56"/>
      <c r="B119" s="57"/>
      <c r="C119" s="58"/>
      <c r="D119" s="59"/>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c r="CH119" s="58"/>
      <c r="CI119" s="58"/>
      <c r="CJ119" s="58"/>
      <c r="CK119" s="58"/>
      <c r="CL119" s="58"/>
      <c r="CM119" s="58"/>
      <c r="CN119" s="58"/>
      <c r="CO119" s="58"/>
      <c r="CP119" s="58"/>
      <c r="CQ119" s="58"/>
      <c r="CR119" s="58"/>
      <c r="CS119" s="58"/>
      <c r="CT119" s="58"/>
      <c r="CU119" s="58"/>
      <c r="CV119" s="58"/>
      <c r="CW119" s="58"/>
      <c r="CX119" s="58"/>
      <c r="CY119" s="58"/>
      <c r="CZ119" s="58"/>
      <c r="DA119" s="58"/>
      <c r="DB119" s="58"/>
      <c r="DC119" s="58"/>
      <c r="DD119" s="58"/>
      <c r="DE119" s="58"/>
      <c r="DF119" s="58"/>
      <c r="DG119" s="58"/>
      <c r="DH119" s="58"/>
      <c r="DI119" s="58"/>
      <c r="DJ119" s="58"/>
      <c r="DK119" s="58"/>
      <c r="DL119" s="58"/>
      <c r="DM119" s="58"/>
      <c r="DN119" s="58"/>
      <c r="DO119" s="58"/>
      <c r="DP119" s="58"/>
      <c r="DQ119" s="58"/>
      <c r="DR119" s="58"/>
      <c r="DS119" s="58"/>
      <c r="DT119" s="58"/>
      <c r="DU119" s="58"/>
      <c r="DV119" s="58"/>
      <c r="DW119" s="58"/>
      <c r="DX119" s="58"/>
      <c r="DY119" s="58"/>
      <c r="DZ119" s="58"/>
      <c r="EA119" s="58"/>
      <c r="EB119" s="58"/>
      <c r="EC119" s="58"/>
      <c r="ED119" s="58"/>
      <c r="EE119" s="58"/>
      <c r="EF119" s="58"/>
      <c r="EG119" s="58"/>
      <c r="EH119" s="58"/>
      <c r="EI119" s="58"/>
      <c r="EJ119" s="58"/>
      <c r="EK119" s="58"/>
      <c r="EL119" s="58"/>
      <c r="EM119" s="58"/>
      <c r="EN119" s="58"/>
      <c r="EO119" s="58"/>
      <c r="EP119" s="58"/>
      <c r="EQ119" s="58"/>
      <c r="ER119" s="58"/>
      <c r="ES119" s="58"/>
      <c r="ET119" s="58"/>
      <c r="EU119" s="58"/>
      <c r="EV119" s="58"/>
      <c r="EW119" s="58"/>
      <c r="EX119" s="58"/>
      <c r="EY119" s="58"/>
      <c r="EZ119" s="58"/>
      <c r="FA119" s="58"/>
      <c r="FB119" s="58"/>
      <c r="FC119" s="58"/>
      <c r="FD119" s="58"/>
      <c r="FE119" s="58"/>
      <c r="FF119" s="58"/>
      <c r="FG119" s="58"/>
      <c r="FH119" s="58"/>
      <c r="FI119" s="58"/>
      <c r="FJ119" s="58"/>
      <c r="FK119" s="58"/>
      <c r="FL119" s="58"/>
      <c r="FM119" s="58"/>
      <c r="FN119" s="58"/>
      <c r="FO119" s="58"/>
      <c r="FP119" s="58"/>
      <c r="FQ119" s="58"/>
      <c r="FR119" s="58"/>
      <c r="FS119" s="58"/>
      <c r="FT119" s="58"/>
      <c r="FU119" s="58"/>
      <c r="FV119" s="58"/>
      <c r="FW119" s="58"/>
      <c r="FX119" s="58"/>
      <c r="FY119" s="58"/>
      <c r="FZ119" s="58"/>
      <c r="GA119" s="58"/>
      <c r="GB119" s="58"/>
      <c r="GC119" s="58"/>
      <c r="GD119" s="58"/>
      <c r="GE119" s="58"/>
      <c r="GF119" s="58"/>
      <c r="GG119" s="58"/>
      <c r="GH119" s="58"/>
      <c r="GI119" s="58"/>
      <c r="GJ119" s="58"/>
      <c r="GK119" s="58"/>
      <c r="GL119" s="58"/>
      <c r="GM119" s="58"/>
      <c r="GN119" s="58"/>
      <c r="GO119" s="58"/>
      <c r="GP119" s="58"/>
      <c r="GQ119" s="58"/>
      <c r="GR119" s="58"/>
      <c r="GS119" s="58"/>
      <c r="GT119" s="58"/>
    </row>
    <row r="120" s="23" customFormat="1" customHeight="1" spans="1:202">
      <c r="A120" s="56"/>
      <c r="B120" s="57"/>
      <c r="C120" s="58"/>
      <c r="D120" s="59"/>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c r="DF120" s="58"/>
      <c r="DG120" s="58"/>
      <c r="DH120" s="58"/>
      <c r="DI120" s="58"/>
      <c r="DJ120" s="58"/>
      <c r="DK120" s="58"/>
      <c r="DL120" s="58"/>
      <c r="DM120" s="58"/>
      <c r="DN120" s="58"/>
      <c r="DO120" s="58"/>
      <c r="DP120" s="58"/>
      <c r="DQ120" s="58"/>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c r="FO120" s="58"/>
      <c r="FP120" s="58"/>
      <c r="FQ120" s="58"/>
      <c r="FR120" s="58"/>
      <c r="FS120" s="58"/>
      <c r="FT120" s="58"/>
      <c r="FU120" s="58"/>
      <c r="FV120" s="58"/>
      <c r="FW120" s="58"/>
      <c r="FX120" s="58"/>
      <c r="FY120" s="58"/>
      <c r="FZ120" s="58"/>
      <c r="GA120" s="58"/>
      <c r="GB120" s="58"/>
      <c r="GC120" s="58"/>
      <c r="GD120" s="58"/>
      <c r="GE120" s="58"/>
      <c r="GF120" s="58"/>
      <c r="GG120" s="58"/>
      <c r="GH120" s="58"/>
      <c r="GI120" s="58"/>
      <c r="GJ120" s="58"/>
      <c r="GK120" s="58"/>
      <c r="GL120" s="58"/>
      <c r="GM120" s="58"/>
      <c r="GN120" s="58"/>
      <c r="GO120" s="58"/>
      <c r="GP120" s="58"/>
      <c r="GQ120" s="58"/>
      <c r="GR120" s="58"/>
      <c r="GS120" s="58"/>
      <c r="GT120" s="58"/>
    </row>
    <row r="121" s="23" customFormat="1" customHeight="1" spans="1:202">
      <c r="A121" s="56"/>
      <c r="B121" s="57"/>
      <c r="C121" s="58"/>
      <c r="D121" s="59"/>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c r="FO121" s="58"/>
      <c r="FP121" s="58"/>
      <c r="FQ121" s="58"/>
      <c r="FR121" s="58"/>
      <c r="FS121" s="58"/>
      <c r="FT121" s="58"/>
      <c r="FU121" s="58"/>
      <c r="FV121" s="58"/>
      <c r="FW121" s="58"/>
      <c r="FX121" s="58"/>
      <c r="FY121" s="58"/>
      <c r="FZ121" s="58"/>
      <c r="GA121" s="58"/>
      <c r="GB121" s="58"/>
      <c r="GC121" s="58"/>
      <c r="GD121" s="58"/>
      <c r="GE121" s="58"/>
      <c r="GF121" s="58"/>
      <c r="GG121" s="58"/>
      <c r="GH121" s="58"/>
      <c r="GI121" s="58"/>
      <c r="GJ121" s="58"/>
      <c r="GK121" s="58"/>
      <c r="GL121" s="58"/>
      <c r="GM121" s="58"/>
      <c r="GN121" s="58"/>
      <c r="GO121" s="58"/>
      <c r="GP121" s="58"/>
      <c r="GQ121" s="58"/>
      <c r="GR121" s="58"/>
      <c r="GS121" s="58"/>
      <c r="GT121" s="58"/>
    </row>
    <row r="122" s="23" customFormat="1" customHeight="1" spans="1:202">
      <c r="A122" s="56"/>
      <c r="B122" s="57"/>
      <c r="C122" s="58"/>
      <c r="D122" s="59"/>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c r="CL122" s="58"/>
      <c r="CM122" s="58"/>
      <c r="CN122" s="58"/>
      <c r="CO122" s="58"/>
      <c r="CP122" s="58"/>
      <c r="CQ122" s="58"/>
      <c r="CR122" s="58"/>
      <c r="CS122" s="58"/>
      <c r="CT122" s="58"/>
      <c r="CU122" s="58"/>
      <c r="CV122" s="58"/>
      <c r="CW122" s="58"/>
      <c r="CX122" s="58"/>
      <c r="CY122" s="58"/>
      <c r="CZ122" s="58"/>
      <c r="DA122" s="58"/>
      <c r="DB122" s="58"/>
      <c r="DC122" s="58"/>
      <c r="DD122" s="58"/>
      <c r="DE122" s="58"/>
      <c r="DF122" s="58"/>
      <c r="DG122" s="58"/>
      <c r="DH122" s="58"/>
      <c r="DI122" s="58"/>
      <c r="DJ122" s="58"/>
      <c r="DK122" s="58"/>
      <c r="DL122" s="58"/>
      <c r="DM122" s="58"/>
      <c r="DN122" s="58"/>
      <c r="DO122" s="58"/>
      <c r="DP122" s="58"/>
      <c r="DQ122" s="58"/>
      <c r="DR122" s="58"/>
      <c r="DS122" s="58"/>
      <c r="DT122" s="58"/>
      <c r="DU122" s="58"/>
      <c r="DV122" s="58"/>
      <c r="DW122" s="58"/>
      <c r="DX122" s="58"/>
      <c r="DY122" s="58"/>
      <c r="DZ122" s="58"/>
      <c r="EA122" s="58"/>
      <c r="EB122" s="58"/>
      <c r="EC122" s="58"/>
      <c r="ED122" s="58"/>
      <c r="EE122" s="58"/>
      <c r="EF122" s="58"/>
      <c r="EG122" s="58"/>
      <c r="EH122" s="58"/>
      <c r="EI122" s="58"/>
      <c r="EJ122" s="58"/>
      <c r="EK122" s="58"/>
      <c r="EL122" s="58"/>
      <c r="EM122" s="58"/>
      <c r="EN122" s="58"/>
      <c r="EO122" s="58"/>
      <c r="EP122" s="58"/>
      <c r="EQ122" s="58"/>
      <c r="ER122" s="58"/>
      <c r="ES122" s="58"/>
      <c r="ET122" s="58"/>
      <c r="EU122" s="58"/>
      <c r="EV122" s="58"/>
      <c r="EW122" s="58"/>
      <c r="EX122" s="58"/>
      <c r="EY122" s="58"/>
      <c r="EZ122" s="58"/>
      <c r="FA122" s="58"/>
      <c r="FB122" s="58"/>
      <c r="FC122" s="58"/>
      <c r="FD122" s="58"/>
      <c r="FE122" s="58"/>
      <c r="FF122" s="58"/>
      <c r="FG122" s="58"/>
      <c r="FH122" s="58"/>
      <c r="FI122" s="58"/>
      <c r="FJ122" s="58"/>
      <c r="FK122" s="58"/>
      <c r="FL122" s="58"/>
      <c r="FM122" s="58"/>
      <c r="FN122" s="58"/>
      <c r="FO122" s="58"/>
      <c r="FP122" s="58"/>
      <c r="FQ122" s="58"/>
      <c r="FR122" s="58"/>
      <c r="FS122" s="58"/>
      <c r="FT122" s="58"/>
      <c r="FU122" s="58"/>
      <c r="FV122" s="58"/>
      <c r="FW122" s="58"/>
      <c r="FX122" s="58"/>
      <c r="FY122" s="58"/>
      <c r="FZ122" s="58"/>
      <c r="GA122" s="58"/>
      <c r="GB122" s="58"/>
      <c r="GC122" s="58"/>
      <c r="GD122" s="58"/>
      <c r="GE122" s="58"/>
      <c r="GF122" s="58"/>
      <c r="GG122" s="58"/>
      <c r="GH122" s="58"/>
      <c r="GI122" s="58"/>
      <c r="GJ122" s="58"/>
      <c r="GK122" s="58"/>
      <c r="GL122" s="58"/>
      <c r="GM122" s="58"/>
      <c r="GN122" s="58"/>
      <c r="GO122" s="58"/>
      <c r="GP122" s="58"/>
      <c r="GQ122" s="58"/>
      <c r="GR122" s="58"/>
      <c r="GS122" s="58"/>
      <c r="GT122" s="58"/>
    </row>
    <row r="123" s="23" customFormat="1" customHeight="1" spans="1:202">
      <c r="A123" s="56"/>
      <c r="B123" s="57"/>
      <c r="C123" s="58"/>
      <c r="D123" s="59"/>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c r="CH123" s="58"/>
      <c r="CI123" s="58"/>
      <c r="CJ123" s="58"/>
      <c r="CK123" s="58"/>
      <c r="CL123" s="58"/>
      <c r="CM123" s="58"/>
      <c r="CN123" s="58"/>
      <c r="CO123" s="58"/>
      <c r="CP123" s="58"/>
      <c r="CQ123" s="58"/>
      <c r="CR123" s="58"/>
      <c r="CS123" s="58"/>
      <c r="CT123" s="58"/>
      <c r="CU123" s="58"/>
      <c r="CV123" s="58"/>
      <c r="CW123" s="58"/>
      <c r="CX123" s="58"/>
      <c r="CY123" s="58"/>
      <c r="CZ123" s="58"/>
      <c r="DA123" s="58"/>
      <c r="DB123" s="58"/>
      <c r="DC123" s="58"/>
      <c r="DD123" s="58"/>
      <c r="DE123" s="58"/>
      <c r="DF123" s="58"/>
      <c r="DG123" s="58"/>
      <c r="DH123" s="58"/>
      <c r="DI123" s="58"/>
      <c r="DJ123" s="58"/>
      <c r="DK123" s="58"/>
      <c r="DL123" s="58"/>
      <c r="DM123" s="58"/>
      <c r="DN123" s="58"/>
      <c r="DO123" s="58"/>
      <c r="DP123" s="58"/>
      <c r="DQ123" s="58"/>
      <c r="DR123" s="58"/>
      <c r="DS123" s="58"/>
      <c r="DT123" s="58"/>
      <c r="DU123" s="58"/>
      <c r="DV123" s="58"/>
      <c r="DW123" s="58"/>
      <c r="DX123" s="58"/>
      <c r="DY123" s="58"/>
      <c r="DZ123" s="58"/>
      <c r="EA123" s="58"/>
      <c r="EB123" s="58"/>
      <c r="EC123" s="58"/>
      <c r="ED123" s="58"/>
      <c r="EE123" s="58"/>
      <c r="EF123" s="58"/>
      <c r="EG123" s="58"/>
      <c r="EH123" s="58"/>
      <c r="EI123" s="58"/>
      <c r="EJ123" s="58"/>
      <c r="EK123" s="58"/>
      <c r="EL123" s="58"/>
      <c r="EM123" s="58"/>
      <c r="EN123" s="58"/>
      <c r="EO123" s="58"/>
      <c r="EP123" s="58"/>
      <c r="EQ123" s="58"/>
      <c r="ER123" s="58"/>
      <c r="ES123" s="58"/>
      <c r="ET123" s="58"/>
      <c r="EU123" s="58"/>
      <c r="EV123" s="58"/>
      <c r="EW123" s="58"/>
      <c r="EX123" s="58"/>
      <c r="EY123" s="58"/>
      <c r="EZ123" s="58"/>
      <c r="FA123" s="58"/>
      <c r="FB123" s="58"/>
      <c r="FC123" s="58"/>
      <c r="FD123" s="58"/>
      <c r="FE123" s="58"/>
      <c r="FF123" s="58"/>
      <c r="FG123" s="58"/>
      <c r="FH123" s="58"/>
      <c r="FI123" s="58"/>
      <c r="FJ123" s="58"/>
      <c r="FK123" s="58"/>
      <c r="FL123" s="58"/>
      <c r="FM123" s="58"/>
      <c r="FN123" s="58"/>
      <c r="FO123" s="58"/>
      <c r="FP123" s="58"/>
      <c r="FQ123" s="58"/>
      <c r="FR123" s="58"/>
      <c r="FS123" s="58"/>
      <c r="FT123" s="58"/>
      <c r="FU123" s="58"/>
      <c r="FV123" s="58"/>
      <c r="FW123" s="58"/>
      <c r="FX123" s="58"/>
      <c r="FY123" s="58"/>
      <c r="FZ123" s="58"/>
      <c r="GA123" s="58"/>
      <c r="GB123" s="58"/>
      <c r="GC123" s="58"/>
      <c r="GD123" s="58"/>
      <c r="GE123" s="58"/>
      <c r="GF123" s="58"/>
      <c r="GG123" s="58"/>
      <c r="GH123" s="58"/>
      <c r="GI123" s="58"/>
      <c r="GJ123" s="58"/>
      <c r="GK123" s="58"/>
      <c r="GL123" s="58"/>
      <c r="GM123" s="58"/>
      <c r="GN123" s="58"/>
      <c r="GO123" s="58"/>
      <c r="GP123" s="58"/>
      <c r="GQ123" s="58"/>
      <c r="GR123" s="58"/>
      <c r="GS123" s="58"/>
      <c r="GT123" s="58"/>
    </row>
    <row r="124" s="23" customFormat="1" customHeight="1" spans="1:202">
      <c r="A124" s="56"/>
      <c r="B124" s="57"/>
      <c r="C124" s="58"/>
      <c r="D124" s="59"/>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58"/>
      <c r="DJ124" s="58"/>
      <c r="DK124" s="58"/>
      <c r="DL124" s="58"/>
      <c r="DM124" s="58"/>
      <c r="DN124" s="58"/>
      <c r="DO124" s="58"/>
      <c r="DP124" s="58"/>
      <c r="DQ124" s="58"/>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c r="FO124" s="58"/>
      <c r="FP124" s="58"/>
      <c r="FQ124" s="58"/>
      <c r="FR124" s="58"/>
      <c r="FS124" s="58"/>
      <c r="FT124" s="58"/>
      <c r="FU124" s="58"/>
      <c r="FV124" s="58"/>
      <c r="FW124" s="58"/>
      <c r="FX124" s="58"/>
      <c r="FY124" s="58"/>
      <c r="FZ124" s="58"/>
      <c r="GA124" s="58"/>
      <c r="GB124" s="58"/>
      <c r="GC124" s="58"/>
      <c r="GD124" s="58"/>
      <c r="GE124" s="58"/>
      <c r="GF124" s="58"/>
      <c r="GG124" s="58"/>
      <c r="GH124" s="58"/>
      <c r="GI124" s="58"/>
      <c r="GJ124" s="58"/>
      <c r="GK124" s="58"/>
      <c r="GL124" s="58"/>
      <c r="GM124" s="58"/>
      <c r="GN124" s="58"/>
      <c r="GO124" s="58"/>
      <c r="GP124" s="58"/>
      <c r="GQ124" s="58"/>
      <c r="GR124" s="58"/>
      <c r="GS124" s="58"/>
      <c r="GT124" s="58"/>
    </row>
    <row r="125" s="23" customFormat="1" customHeight="1" spans="1:202">
      <c r="A125" s="56"/>
      <c r="B125" s="57"/>
      <c r="C125" s="58"/>
      <c r="D125" s="59"/>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58"/>
      <c r="DJ125" s="58"/>
      <c r="DK125" s="58"/>
      <c r="DL125" s="58"/>
      <c r="DM125" s="58"/>
      <c r="DN125" s="58"/>
      <c r="DO125" s="58"/>
      <c r="DP125" s="58"/>
      <c r="DQ125" s="58"/>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c r="FO125" s="58"/>
      <c r="FP125" s="58"/>
      <c r="FQ125" s="58"/>
      <c r="FR125" s="58"/>
      <c r="FS125" s="58"/>
      <c r="FT125" s="58"/>
      <c r="FU125" s="58"/>
      <c r="FV125" s="58"/>
      <c r="FW125" s="58"/>
      <c r="FX125" s="58"/>
      <c r="FY125" s="58"/>
      <c r="FZ125" s="58"/>
      <c r="GA125" s="58"/>
      <c r="GB125" s="58"/>
      <c r="GC125" s="58"/>
      <c r="GD125" s="58"/>
      <c r="GE125" s="58"/>
      <c r="GF125" s="58"/>
      <c r="GG125" s="58"/>
      <c r="GH125" s="58"/>
      <c r="GI125" s="58"/>
      <c r="GJ125" s="58"/>
      <c r="GK125" s="58"/>
      <c r="GL125" s="58"/>
      <c r="GM125" s="58"/>
      <c r="GN125" s="58"/>
      <c r="GO125" s="58"/>
      <c r="GP125" s="58"/>
      <c r="GQ125" s="58"/>
      <c r="GR125" s="58"/>
      <c r="GS125" s="58"/>
      <c r="GT125" s="58"/>
    </row>
    <row r="126" s="23" customFormat="1" customHeight="1" spans="1:202">
      <c r="A126" s="56"/>
      <c r="B126" s="57"/>
      <c r="C126" s="58"/>
      <c r="D126" s="59"/>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58"/>
      <c r="DJ126" s="58"/>
      <c r="DK126" s="58"/>
      <c r="DL126" s="58"/>
      <c r="DM126" s="58"/>
      <c r="DN126" s="58"/>
      <c r="DO126" s="58"/>
      <c r="DP126" s="58"/>
      <c r="DQ126" s="58"/>
      <c r="DR126" s="58"/>
      <c r="DS126" s="58"/>
      <c r="DT126" s="58"/>
      <c r="DU126" s="58"/>
      <c r="DV126" s="58"/>
      <c r="DW126" s="58"/>
      <c r="DX126" s="58"/>
      <c r="DY126" s="58"/>
      <c r="DZ126" s="58"/>
      <c r="EA126" s="58"/>
      <c r="EB126" s="58"/>
      <c r="EC126" s="58"/>
      <c r="ED126" s="58"/>
      <c r="EE126" s="58"/>
      <c r="EF126" s="58"/>
      <c r="EG126" s="58"/>
      <c r="EH126" s="58"/>
      <c r="EI126" s="58"/>
      <c r="EJ126" s="58"/>
      <c r="EK126" s="58"/>
      <c r="EL126" s="58"/>
      <c r="EM126" s="58"/>
      <c r="EN126" s="58"/>
      <c r="EO126" s="58"/>
      <c r="EP126" s="58"/>
      <c r="EQ126" s="58"/>
      <c r="ER126" s="58"/>
      <c r="ES126" s="58"/>
      <c r="ET126" s="58"/>
      <c r="EU126" s="58"/>
      <c r="EV126" s="58"/>
      <c r="EW126" s="58"/>
      <c r="EX126" s="58"/>
      <c r="EY126" s="58"/>
      <c r="EZ126" s="58"/>
      <c r="FA126" s="58"/>
      <c r="FB126" s="58"/>
      <c r="FC126" s="58"/>
      <c r="FD126" s="58"/>
      <c r="FE126" s="58"/>
      <c r="FF126" s="58"/>
      <c r="FG126" s="58"/>
      <c r="FH126" s="58"/>
      <c r="FI126" s="58"/>
      <c r="FJ126" s="58"/>
      <c r="FK126" s="58"/>
      <c r="FL126" s="58"/>
      <c r="FM126" s="58"/>
      <c r="FN126" s="58"/>
      <c r="FO126" s="58"/>
      <c r="FP126" s="58"/>
      <c r="FQ126" s="58"/>
      <c r="FR126" s="58"/>
      <c r="FS126" s="58"/>
      <c r="FT126" s="58"/>
      <c r="FU126" s="58"/>
      <c r="FV126" s="58"/>
      <c r="FW126" s="58"/>
      <c r="FX126" s="58"/>
      <c r="FY126" s="58"/>
      <c r="FZ126" s="58"/>
      <c r="GA126" s="58"/>
      <c r="GB126" s="58"/>
      <c r="GC126" s="58"/>
      <c r="GD126" s="58"/>
      <c r="GE126" s="58"/>
      <c r="GF126" s="58"/>
      <c r="GG126" s="58"/>
      <c r="GH126" s="58"/>
      <c r="GI126" s="58"/>
      <c r="GJ126" s="58"/>
      <c r="GK126" s="58"/>
      <c r="GL126" s="58"/>
      <c r="GM126" s="58"/>
      <c r="GN126" s="58"/>
      <c r="GO126" s="58"/>
      <c r="GP126" s="58"/>
      <c r="GQ126" s="58"/>
      <c r="GR126" s="58"/>
      <c r="GS126" s="58"/>
      <c r="GT126" s="58"/>
    </row>
    <row r="127" s="23" customFormat="1" customHeight="1" spans="1:202">
      <c r="A127" s="56"/>
      <c r="B127" s="57"/>
      <c r="C127" s="58"/>
      <c r="D127" s="59"/>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58"/>
      <c r="DJ127" s="58"/>
      <c r="DK127" s="58"/>
      <c r="DL127" s="58"/>
      <c r="DM127" s="58"/>
      <c r="DN127" s="58"/>
      <c r="DO127" s="58"/>
      <c r="DP127" s="58"/>
      <c r="DQ127" s="58"/>
      <c r="DR127" s="58"/>
      <c r="DS127" s="58"/>
      <c r="DT127" s="58"/>
      <c r="DU127" s="58"/>
      <c r="DV127" s="58"/>
      <c r="DW127" s="58"/>
      <c r="DX127" s="58"/>
      <c r="DY127" s="58"/>
      <c r="DZ127" s="58"/>
      <c r="EA127" s="58"/>
      <c r="EB127" s="58"/>
      <c r="EC127" s="58"/>
      <c r="ED127" s="58"/>
      <c r="EE127" s="58"/>
      <c r="EF127" s="58"/>
      <c r="EG127" s="58"/>
      <c r="EH127" s="58"/>
      <c r="EI127" s="58"/>
      <c r="EJ127" s="58"/>
      <c r="EK127" s="58"/>
      <c r="EL127" s="58"/>
      <c r="EM127" s="58"/>
      <c r="EN127" s="58"/>
      <c r="EO127" s="58"/>
      <c r="EP127" s="58"/>
      <c r="EQ127" s="58"/>
      <c r="ER127" s="58"/>
      <c r="ES127" s="58"/>
      <c r="ET127" s="58"/>
      <c r="EU127" s="58"/>
      <c r="EV127" s="58"/>
      <c r="EW127" s="58"/>
      <c r="EX127" s="58"/>
      <c r="EY127" s="58"/>
      <c r="EZ127" s="58"/>
      <c r="FA127" s="58"/>
      <c r="FB127" s="58"/>
      <c r="FC127" s="58"/>
      <c r="FD127" s="58"/>
      <c r="FE127" s="58"/>
      <c r="FF127" s="58"/>
      <c r="FG127" s="58"/>
      <c r="FH127" s="58"/>
      <c r="FI127" s="58"/>
      <c r="FJ127" s="58"/>
      <c r="FK127" s="58"/>
      <c r="FL127" s="58"/>
      <c r="FM127" s="58"/>
      <c r="FN127" s="58"/>
      <c r="FO127" s="58"/>
      <c r="FP127" s="58"/>
      <c r="FQ127" s="58"/>
      <c r="FR127" s="58"/>
      <c r="FS127" s="58"/>
      <c r="FT127" s="58"/>
      <c r="FU127" s="58"/>
      <c r="FV127" s="58"/>
      <c r="FW127" s="58"/>
      <c r="FX127" s="58"/>
      <c r="FY127" s="58"/>
      <c r="FZ127" s="58"/>
      <c r="GA127" s="58"/>
      <c r="GB127" s="58"/>
      <c r="GC127" s="58"/>
      <c r="GD127" s="58"/>
      <c r="GE127" s="58"/>
      <c r="GF127" s="58"/>
      <c r="GG127" s="58"/>
      <c r="GH127" s="58"/>
      <c r="GI127" s="58"/>
      <c r="GJ127" s="58"/>
      <c r="GK127" s="58"/>
      <c r="GL127" s="58"/>
      <c r="GM127" s="58"/>
      <c r="GN127" s="58"/>
      <c r="GO127" s="58"/>
      <c r="GP127" s="58"/>
      <c r="GQ127" s="58"/>
      <c r="GR127" s="58"/>
      <c r="GS127" s="58"/>
      <c r="GT127" s="58"/>
    </row>
    <row r="128" s="23" customFormat="1" customHeight="1" spans="1:202">
      <c r="A128" s="56"/>
      <c r="B128" s="57"/>
      <c r="C128" s="58"/>
      <c r="D128" s="59"/>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58"/>
      <c r="DJ128" s="58"/>
      <c r="DK128" s="58"/>
      <c r="DL128" s="58"/>
      <c r="DM128" s="58"/>
      <c r="DN128" s="58"/>
      <c r="DO128" s="58"/>
      <c r="DP128" s="58"/>
      <c r="DQ128" s="58"/>
      <c r="DR128" s="58"/>
      <c r="DS128" s="58"/>
      <c r="DT128" s="58"/>
      <c r="DU128" s="58"/>
      <c r="DV128" s="58"/>
      <c r="DW128" s="58"/>
      <c r="DX128" s="58"/>
      <c r="DY128" s="58"/>
      <c r="DZ128" s="58"/>
      <c r="EA128" s="58"/>
      <c r="EB128" s="58"/>
      <c r="EC128" s="58"/>
      <c r="ED128" s="58"/>
      <c r="EE128" s="58"/>
      <c r="EF128" s="58"/>
      <c r="EG128" s="58"/>
      <c r="EH128" s="58"/>
      <c r="EI128" s="58"/>
      <c r="EJ128" s="58"/>
      <c r="EK128" s="58"/>
      <c r="EL128" s="58"/>
      <c r="EM128" s="58"/>
      <c r="EN128" s="58"/>
      <c r="EO128" s="58"/>
      <c r="EP128" s="58"/>
      <c r="EQ128" s="58"/>
      <c r="ER128" s="58"/>
      <c r="ES128" s="58"/>
      <c r="ET128" s="58"/>
      <c r="EU128" s="58"/>
      <c r="EV128" s="58"/>
      <c r="EW128" s="58"/>
      <c r="EX128" s="58"/>
      <c r="EY128" s="58"/>
      <c r="EZ128" s="58"/>
      <c r="FA128" s="58"/>
      <c r="FB128" s="58"/>
      <c r="FC128" s="58"/>
      <c r="FD128" s="58"/>
      <c r="FE128" s="58"/>
      <c r="FF128" s="58"/>
      <c r="FG128" s="58"/>
      <c r="FH128" s="58"/>
      <c r="FI128" s="58"/>
      <c r="FJ128" s="58"/>
      <c r="FK128" s="58"/>
      <c r="FL128" s="58"/>
      <c r="FM128" s="58"/>
      <c r="FN128" s="58"/>
      <c r="FO128" s="58"/>
      <c r="FP128" s="58"/>
      <c r="FQ128" s="58"/>
      <c r="FR128" s="58"/>
      <c r="FS128" s="58"/>
      <c r="FT128" s="58"/>
      <c r="FU128" s="58"/>
      <c r="FV128" s="58"/>
      <c r="FW128" s="58"/>
      <c r="FX128" s="58"/>
      <c r="FY128" s="58"/>
      <c r="FZ128" s="58"/>
      <c r="GA128" s="58"/>
      <c r="GB128" s="58"/>
      <c r="GC128" s="58"/>
      <c r="GD128" s="58"/>
      <c r="GE128" s="58"/>
      <c r="GF128" s="58"/>
      <c r="GG128" s="58"/>
      <c r="GH128" s="58"/>
      <c r="GI128" s="58"/>
      <c r="GJ128" s="58"/>
      <c r="GK128" s="58"/>
      <c r="GL128" s="58"/>
      <c r="GM128" s="58"/>
      <c r="GN128" s="58"/>
      <c r="GO128" s="58"/>
      <c r="GP128" s="58"/>
      <c r="GQ128" s="58"/>
      <c r="GR128" s="58"/>
      <c r="GS128" s="58"/>
      <c r="GT128" s="58"/>
    </row>
    <row r="129" s="23" customFormat="1" customHeight="1" spans="1:202">
      <c r="A129" s="56"/>
      <c r="B129" s="57"/>
      <c r="C129" s="58"/>
      <c r="D129" s="59"/>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58"/>
      <c r="DJ129" s="58"/>
      <c r="DK129" s="58"/>
      <c r="DL129" s="58"/>
      <c r="DM129" s="58"/>
      <c r="DN129" s="58"/>
      <c r="DO129" s="58"/>
      <c r="DP129" s="58"/>
      <c r="DQ129" s="58"/>
      <c r="DR129" s="58"/>
      <c r="DS129" s="58"/>
      <c r="DT129" s="58"/>
      <c r="DU129" s="58"/>
      <c r="DV129" s="58"/>
      <c r="DW129" s="58"/>
      <c r="DX129" s="58"/>
      <c r="DY129" s="58"/>
      <c r="DZ129" s="58"/>
      <c r="EA129" s="58"/>
      <c r="EB129" s="58"/>
      <c r="EC129" s="58"/>
      <c r="ED129" s="58"/>
      <c r="EE129" s="58"/>
      <c r="EF129" s="58"/>
      <c r="EG129" s="58"/>
      <c r="EH129" s="58"/>
      <c r="EI129" s="58"/>
      <c r="EJ129" s="58"/>
      <c r="EK129" s="58"/>
      <c r="EL129" s="58"/>
      <c r="EM129" s="58"/>
      <c r="EN129" s="58"/>
      <c r="EO129" s="58"/>
      <c r="EP129" s="58"/>
      <c r="EQ129" s="58"/>
      <c r="ER129" s="58"/>
      <c r="ES129" s="58"/>
      <c r="ET129" s="58"/>
      <c r="EU129" s="58"/>
      <c r="EV129" s="58"/>
      <c r="EW129" s="58"/>
      <c r="EX129" s="58"/>
      <c r="EY129" s="58"/>
      <c r="EZ129" s="58"/>
      <c r="FA129" s="58"/>
      <c r="FB129" s="58"/>
      <c r="FC129" s="58"/>
      <c r="FD129" s="58"/>
      <c r="FE129" s="58"/>
      <c r="FF129" s="58"/>
      <c r="FG129" s="58"/>
      <c r="FH129" s="58"/>
      <c r="FI129" s="58"/>
      <c r="FJ129" s="58"/>
      <c r="FK129" s="58"/>
      <c r="FL129" s="58"/>
      <c r="FM129" s="58"/>
      <c r="FN129" s="58"/>
      <c r="FO129" s="58"/>
      <c r="FP129" s="58"/>
      <c r="FQ129" s="58"/>
      <c r="FR129" s="58"/>
      <c r="FS129" s="58"/>
      <c r="FT129" s="58"/>
      <c r="FU129" s="58"/>
      <c r="FV129" s="58"/>
      <c r="FW129" s="58"/>
      <c r="FX129" s="58"/>
      <c r="FY129" s="58"/>
      <c r="FZ129" s="58"/>
      <c r="GA129" s="58"/>
      <c r="GB129" s="58"/>
      <c r="GC129" s="58"/>
      <c r="GD129" s="58"/>
      <c r="GE129" s="58"/>
      <c r="GF129" s="58"/>
      <c r="GG129" s="58"/>
      <c r="GH129" s="58"/>
      <c r="GI129" s="58"/>
      <c r="GJ129" s="58"/>
      <c r="GK129" s="58"/>
      <c r="GL129" s="58"/>
      <c r="GM129" s="58"/>
      <c r="GN129" s="58"/>
      <c r="GO129" s="58"/>
      <c r="GP129" s="58"/>
      <c r="GQ129" s="58"/>
      <c r="GR129" s="58"/>
      <c r="GS129" s="58"/>
      <c r="GT129" s="58"/>
    </row>
    <row r="130" s="23" customFormat="1" customHeight="1" spans="1:202">
      <c r="A130" s="56"/>
      <c r="B130" s="57"/>
      <c r="C130" s="58"/>
      <c r="D130" s="59"/>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58"/>
      <c r="DJ130" s="58"/>
      <c r="DK130" s="58"/>
      <c r="DL130" s="58"/>
      <c r="DM130" s="58"/>
      <c r="DN130" s="58"/>
      <c r="DO130" s="58"/>
      <c r="DP130" s="58"/>
      <c r="DQ130" s="58"/>
      <c r="DR130" s="58"/>
      <c r="DS130" s="58"/>
      <c r="DT130" s="58"/>
      <c r="DU130" s="58"/>
      <c r="DV130" s="58"/>
      <c r="DW130" s="58"/>
      <c r="DX130" s="58"/>
      <c r="DY130" s="58"/>
      <c r="DZ130" s="58"/>
      <c r="EA130" s="58"/>
      <c r="EB130" s="58"/>
      <c r="EC130" s="58"/>
      <c r="ED130" s="58"/>
      <c r="EE130" s="58"/>
      <c r="EF130" s="58"/>
      <c r="EG130" s="58"/>
      <c r="EH130" s="58"/>
      <c r="EI130" s="58"/>
      <c r="EJ130" s="58"/>
      <c r="EK130" s="58"/>
      <c r="EL130" s="58"/>
      <c r="EM130" s="58"/>
      <c r="EN130" s="58"/>
      <c r="EO130" s="58"/>
      <c r="EP130" s="58"/>
      <c r="EQ130" s="58"/>
      <c r="ER130" s="58"/>
      <c r="ES130" s="58"/>
      <c r="ET130" s="58"/>
      <c r="EU130" s="58"/>
      <c r="EV130" s="58"/>
      <c r="EW130" s="58"/>
      <c r="EX130" s="58"/>
      <c r="EY130" s="58"/>
      <c r="EZ130" s="58"/>
      <c r="FA130" s="58"/>
      <c r="FB130" s="58"/>
      <c r="FC130" s="58"/>
      <c r="FD130" s="58"/>
      <c r="FE130" s="58"/>
      <c r="FF130" s="58"/>
      <c r="FG130" s="58"/>
      <c r="FH130" s="58"/>
      <c r="FI130" s="58"/>
      <c r="FJ130" s="58"/>
      <c r="FK130" s="58"/>
      <c r="FL130" s="58"/>
      <c r="FM130" s="58"/>
      <c r="FN130" s="58"/>
      <c r="FO130" s="58"/>
      <c r="FP130" s="58"/>
      <c r="FQ130" s="58"/>
      <c r="FR130" s="58"/>
      <c r="FS130" s="58"/>
      <c r="FT130" s="58"/>
      <c r="FU130" s="58"/>
      <c r="FV130" s="58"/>
      <c r="FW130" s="58"/>
      <c r="FX130" s="58"/>
      <c r="FY130" s="58"/>
      <c r="FZ130" s="58"/>
      <c r="GA130" s="58"/>
      <c r="GB130" s="58"/>
      <c r="GC130" s="58"/>
      <c r="GD130" s="58"/>
      <c r="GE130" s="58"/>
      <c r="GF130" s="58"/>
      <c r="GG130" s="58"/>
      <c r="GH130" s="58"/>
      <c r="GI130" s="58"/>
      <c r="GJ130" s="58"/>
      <c r="GK130" s="58"/>
      <c r="GL130" s="58"/>
      <c r="GM130" s="58"/>
      <c r="GN130" s="58"/>
      <c r="GO130" s="58"/>
      <c r="GP130" s="58"/>
      <c r="GQ130" s="58"/>
      <c r="GR130" s="58"/>
      <c r="GS130" s="58"/>
      <c r="GT130" s="58"/>
    </row>
    <row r="131" s="23" customFormat="1" customHeight="1" spans="1:202">
      <c r="A131" s="56"/>
      <c r="B131" s="57"/>
      <c r="C131" s="58"/>
      <c r="D131" s="59"/>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58"/>
      <c r="DJ131" s="58"/>
      <c r="DK131" s="58"/>
      <c r="DL131" s="58"/>
      <c r="DM131" s="58"/>
      <c r="DN131" s="58"/>
      <c r="DO131" s="58"/>
      <c r="DP131" s="58"/>
      <c r="DQ131" s="58"/>
      <c r="DR131" s="58"/>
      <c r="DS131" s="58"/>
      <c r="DT131" s="58"/>
      <c r="DU131" s="58"/>
      <c r="DV131" s="58"/>
      <c r="DW131" s="58"/>
      <c r="DX131" s="58"/>
      <c r="DY131" s="58"/>
      <c r="DZ131" s="58"/>
      <c r="EA131" s="58"/>
      <c r="EB131" s="58"/>
      <c r="EC131" s="58"/>
      <c r="ED131" s="58"/>
      <c r="EE131" s="58"/>
      <c r="EF131" s="58"/>
      <c r="EG131" s="58"/>
      <c r="EH131" s="58"/>
      <c r="EI131" s="58"/>
      <c r="EJ131" s="58"/>
      <c r="EK131" s="58"/>
      <c r="EL131" s="58"/>
      <c r="EM131" s="58"/>
      <c r="EN131" s="58"/>
      <c r="EO131" s="58"/>
      <c r="EP131" s="58"/>
      <c r="EQ131" s="58"/>
      <c r="ER131" s="58"/>
      <c r="ES131" s="58"/>
      <c r="ET131" s="58"/>
      <c r="EU131" s="58"/>
      <c r="EV131" s="58"/>
      <c r="EW131" s="58"/>
      <c r="EX131" s="58"/>
      <c r="EY131" s="58"/>
      <c r="EZ131" s="58"/>
      <c r="FA131" s="58"/>
      <c r="FB131" s="58"/>
      <c r="FC131" s="58"/>
      <c r="FD131" s="58"/>
      <c r="FE131" s="58"/>
      <c r="FF131" s="58"/>
      <c r="FG131" s="58"/>
      <c r="FH131" s="58"/>
      <c r="FI131" s="58"/>
      <c r="FJ131" s="58"/>
      <c r="FK131" s="58"/>
      <c r="FL131" s="58"/>
      <c r="FM131" s="58"/>
      <c r="FN131" s="58"/>
      <c r="FO131" s="58"/>
      <c r="FP131" s="58"/>
      <c r="FQ131" s="58"/>
      <c r="FR131" s="58"/>
      <c r="FS131" s="58"/>
      <c r="FT131" s="58"/>
      <c r="FU131" s="58"/>
      <c r="FV131" s="58"/>
      <c r="FW131" s="58"/>
      <c r="FX131" s="58"/>
      <c r="FY131" s="58"/>
      <c r="FZ131" s="58"/>
      <c r="GA131" s="58"/>
      <c r="GB131" s="58"/>
      <c r="GC131" s="58"/>
      <c r="GD131" s="58"/>
      <c r="GE131" s="58"/>
      <c r="GF131" s="58"/>
      <c r="GG131" s="58"/>
      <c r="GH131" s="58"/>
      <c r="GI131" s="58"/>
      <c r="GJ131" s="58"/>
      <c r="GK131" s="58"/>
      <c r="GL131" s="58"/>
      <c r="GM131" s="58"/>
      <c r="GN131" s="58"/>
      <c r="GO131" s="58"/>
      <c r="GP131" s="58"/>
      <c r="GQ131" s="58"/>
      <c r="GR131" s="58"/>
      <c r="GS131" s="58"/>
      <c r="GT131" s="58"/>
    </row>
    <row r="132" s="23" customFormat="1" customHeight="1" spans="1:202">
      <c r="A132" s="56"/>
      <c r="B132" s="57"/>
      <c r="C132" s="58"/>
      <c r="D132" s="59"/>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c r="DF132" s="58"/>
      <c r="DG132" s="58"/>
      <c r="DH132" s="58"/>
      <c r="DI132" s="58"/>
      <c r="DJ132" s="58"/>
      <c r="DK132" s="58"/>
      <c r="DL132" s="58"/>
      <c r="DM132" s="58"/>
      <c r="DN132" s="58"/>
      <c r="DO132" s="58"/>
      <c r="DP132" s="58"/>
      <c r="DQ132" s="58"/>
      <c r="DR132" s="58"/>
      <c r="DS132" s="58"/>
      <c r="DT132" s="58"/>
      <c r="DU132" s="58"/>
      <c r="DV132" s="58"/>
      <c r="DW132" s="58"/>
      <c r="DX132" s="58"/>
      <c r="DY132" s="58"/>
      <c r="DZ132" s="58"/>
      <c r="EA132" s="58"/>
      <c r="EB132" s="58"/>
      <c r="EC132" s="58"/>
      <c r="ED132" s="58"/>
      <c r="EE132" s="58"/>
      <c r="EF132" s="58"/>
      <c r="EG132" s="58"/>
      <c r="EH132" s="58"/>
      <c r="EI132" s="58"/>
      <c r="EJ132" s="58"/>
      <c r="EK132" s="58"/>
      <c r="EL132" s="58"/>
      <c r="EM132" s="58"/>
      <c r="EN132" s="58"/>
      <c r="EO132" s="58"/>
      <c r="EP132" s="58"/>
      <c r="EQ132" s="58"/>
      <c r="ER132" s="58"/>
      <c r="ES132" s="58"/>
      <c r="ET132" s="58"/>
      <c r="EU132" s="58"/>
      <c r="EV132" s="58"/>
      <c r="EW132" s="58"/>
      <c r="EX132" s="58"/>
      <c r="EY132" s="58"/>
      <c r="EZ132" s="58"/>
      <c r="FA132" s="58"/>
      <c r="FB132" s="58"/>
      <c r="FC132" s="58"/>
      <c r="FD132" s="58"/>
      <c r="FE132" s="58"/>
      <c r="FF132" s="58"/>
      <c r="FG132" s="58"/>
      <c r="FH132" s="58"/>
      <c r="FI132" s="58"/>
      <c r="FJ132" s="58"/>
      <c r="FK132" s="58"/>
      <c r="FL132" s="58"/>
      <c r="FM132" s="58"/>
      <c r="FN132" s="58"/>
      <c r="FO132" s="58"/>
      <c r="FP132" s="58"/>
      <c r="FQ132" s="58"/>
      <c r="FR132" s="58"/>
      <c r="FS132" s="58"/>
      <c r="FT132" s="58"/>
      <c r="FU132" s="58"/>
      <c r="FV132" s="58"/>
      <c r="FW132" s="58"/>
      <c r="FX132" s="58"/>
      <c r="FY132" s="58"/>
      <c r="FZ132" s="58"/>
      <c r="GA132" s="58"/>
      <c r="GB132" s="58"/>
      <c r="GC132" s="58"/>
      <c r="GD132" s="58"/>
      <c r="GE132" s="58"/>
      <c r="GF132" s="58"/>
      <c r="GG132" s="58"/>
      <c r="GH132" s="58"/>
      <c r="GI132" s="58"/>
      <c r="GJ132" s="58"/>
      <c r="GK132" s="58"/>
      <c r="GL132" s="58"/>
      <c r="GM132" s="58"/>
      <c r="GN132" s="58"/>
      <c r="GO132" s="58"/>
      <c r="GP132" s="58"/>
      <c r="GQ132" s="58"/>
      <c r="GR132" s="58"/>
      <c r="GS132" s="58"/>
      <c r="GT132" s="58"/>
    </row>
    <row r="133" s="23" customFormat="1" customHeight="1" spans="1:202">
      <c r="A133" s="56"/>
      <c r="B133" s="57"/>
      <c r="C133" s="58"/>
      <c r="D133" s="59"/>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c r="DF133" s="58"/>
      <c r="DG133" s="58"/>
      <c r="DH133" s="58"/>
      <c r="DI133" s="58"/>
      <c r="DJ133" s="58"/>
      <c r="DK133" s="58"/>
      <c r="DL133" s="58"/>
      <c r="DM133" s="58"/>
      <c r="DN133" s="58"/>
      <c r="DO133" s="58"/>
      <c r="DP133" s="58"/>
      <c r="DQ133" s="58"/>
      <c r="DR133" s="58"/>
      <c r="DS133" s="58"/>
      <c r="DT133" s="58"/>
      <c r="DU133" s="58"/>
      <c r="DV133" s="58"/>
      <c r="DW133" s="58"/>
      <c r="DX133" s="58"/>
      <c r="DY133" s="58"/>
      <c r="DZ133" s="58"/>
      <c r="EA133" s="58"/>
      <c r="EB133" s="58"/>
      <c r="EC133" s="58"/>
      <c r="ED133" s="58"/>
      <c r="EE133" s="58"/>
      <c r="EF133" s="58"/>
      <c r="EG133" s="58"/>
      <c r="EH133" s="58"/>
      <c r="EI133" s="58"/>
      <c r="EJ133" s="58"/>
      <c r="EK133" s="58"/>
      <c r="EL133" s="58"/>
      <c r="EM133" s="58"/>
      <c r="EN133" s="58"/>
      <c r="EO133" s="58"/>
      <c r="EP133" s="58"/>
      <c r="EQ133" s="58"/>
      <c r="ER133" s="58"/>
      <c r="ES133" s="58"/>
      <c r="ET133" s="58"/>
      <c r="EU133" s="58"/>
      <c r="EV133" s="58"/>
      <c r="EW133" s="58"/>
      <c r="EX133" s="58"/>
      <c r="EY133" s="58"/>
      <c r="EZ133" s="58"/>
      <c r="FA133" s="58"/>
      <c r="FB133" s="58"/>
      <c r="FC133" s="58"/>
      <c r="FD133" s="58"/>
      <c r="FE133" s="58"/>
      <c r="FF133" s="58"/>
      <c r="FG133" s="58"/>
      <c r="FH133" s="58"/>
      <c r="FI133" s="58"/>
      <c r="FJ133" s="58"/>
      <c r="FK133" s="58"/>
      <c r="FL133" s="58"/>
      <c r="FM133" s="58"/>
      <c r="FN133" s="58"/>
      <c r="FO133" s="58"/>
      <c r="FP133" s="58"/>
      <c r="FQ133" s="58"/>
      <c r="FR133" s="58"/>
      <c r="FS133" s="58"/>
      <c r="FT133" s="58"/>
      <c r="FU133" s="58"/>
      <c r="FV133" s="58"/>
      <c r="FW133" s="58"/>
      <c r="FX133" s="58"/>
      <c r="FY133" s="58"/>
      <c r="FZ133" s="58"/>
      <c r="GA133" s="58"/>
      <c r="GB133" s="58"/>
      <c r="GC133" s="58"/>
      <c r="GD133" s="58"/>
      <c r="GE133" s="58"/>
      <c r="GF133" s="58"/>
      <c r="GG133" s="58"/>
      <c r="GH133" s="58"/>
      <c r="GI133" s="58"/>
      <c r="GJ133" s="58"/>
      <c r="GK133" s="58"/>
      <c r="GL133" s="58"/>
      <c r="GM133" s="58"/>
      <c r="GN133" s="58"/>
      <c r="GO133" s="58"/>
      <c r="GP133" s="58"/>
      <c r="GQ133" s="58"/>
      <c r="GR133" s="58"/>
      <c r="GS133" s="58"/>
      <c r="GT133" s="58"/>
    </row>
    <row r="134" s="23" customFormat="1" customHeight="1" spans="1:202">
      <c r="A134" s="56"/>
      <c r="B134" s="57"/>
      <c r="C134" s="58"/>
      <c r="D134" s="59"/>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58"/>
      <c r="DJ134" s="58"/>
      <c r="DK134" s="58"/>
      <c r="DL134" s="58"/>
      <c r="DM134" s="58"/>
      <c r="DN134" s="58"/>
      <c r="DO134" s="58"/>
      <c r="DP134" s="58"/>
      <c r="DQ134" s="58"/>
      <c r="DR134" s="58"/>
      <c r="DS134" s="58"/>
      <c r="DT134" s="58"/>
      <c r="DU134" s="58"/>
      <c r="DV134" s="58"/>
      <c r="DW134" s="58"/>
      <c r="DX134" s="58"/>
      <c r="DY134" s="58"/>
      <c r="DZ134" s="58"/>
      <c r="EA134" s="58"/>
      <c r="EB134" s="58"/>
      <c r="EC134" s="58"/>
      <c r="ED134" s="58"/>
      <c r="EE134" s="58"/>
      <c r="EF134" s="58"/>
      <c r="EG134" s="58"/>
      <c r="EH134" s="58"/>
      <c r="EI134" s="58"/>
      <c r="EJ134" s="58"/>
      <c r="EK134" s="58"/>
      <c r="EL134" s="58"/>
      <c r="EM134" s="58"/>
      <c r="EN134" s="58"/>
      <c r="EO134" s="58"/>
      <c r="EP134" s="58"/>
      <c r="EQ134" s="58"/>
      <c r="ER134" s="58"/>
      <c r="ES134" s="58"/>
      <c r="ET134" s="58"/>
      <c r="EU134" s="58"/>
      <c r="EV134" s="58"/>
      <c r="EW134" s="58"/>
      <c r="EX134" s="58"/>
      <c r="EY134" s="58"/>
      <c r="EZ134" s="58"/>
      <c r="FA134" s="58"/>
      <c r="FB134" s="58"/>
      <c r="FC134" s="58"/>
      <c r="FD134" s="58"/>
      <c r="FE134" s="58"/>
      <c r="FF134" s="58"/>
      <c r="FG134" s="58"/>
      <c r="FH134" s="58"/>
      <c r="FI134" s="58"/>
      <c r="FJ134" s="58"/>
      <c r="FK134" s="58"/>
      <c r="FL134" s="58"/>
      <c r="FM134" s="58"/>
      <c r="FN134" s="58"/>
      <c r="FO134" s="58"/>
      <c r="FP134" s="58"/>
      <c r="FQ134" s="58"/>
      <c r="FR134" s="58"/>
      <c r="FS134" s="58"/>
      <c r="FT134" s="58"/>
      <c r="FU134" s="58"/>
      <c r="FV134" s="58"/>
      <c r="FW134" s="58"/>
      <c r="FX134" s="58"/>
      <c r="FY134" s="58"/>
      <c r="FZ134" s="58"/>
      <c r="GA134" s="58"/>
      <c r="GB134" s="58"/>
      <c r="GC134" s="58"/>
      <c r="GD134" s="58"/>
      <c r="GE134" s="58"/>
      <c r="GF134" s="58"/>
      <c r="GG134" s="58"/>
      <c r="GH134" s="58"/>
      <c r="GI134" s="58"/>
      <c r="GJ134" s="58"/>
      <c r="GK134" s="58"/>
      <c r="GL134" s="58"/>
      <c r="GM134" s="58"/>
      <c r="GN134" s="58"/>
      <c r="GO134" s="58"/>
      <c r="GP134" s="58"/>
      <c r="GQ134" s="58"/>
      <c r="GR134" s="58"/>
      <c r="GS134" s="58"/>
      <c r="GT134" s="58"/>
    </row>
    <row r="135" s="23" customFormat="1" customHeight="1" spans="1:202">
      <c r="A135" s="56"/>
      <c r="B135" s="57"/>
      <c r="C135" s="58"/>
      <c r="D135" s="59"/>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c r="DF135" s="58"/>
      <c r="DG135" s="58"/>
      <c r="DH135" s="58"/>
      <c r="DI135" s="58"/>
      <c r="DJ135" s="58"/>
      <c r="DK135" s="58"/>
      <c r="DL135" s="58"/>
      <c r="DM135" s="58"/>
      <c r="DN135" s="58"/>
      <c r="DO135" s="58"/>
      <c r="DP135" s="58"/>
      <c r="DQ135" s="58"/>
      <c r="DR135" s="58"/>
      <c r="DS135" s="58"/>
      <c r="DT135" s="58"/>
      <c r="DU135" s="58"/>
      <c r="DV135" s="58"/>
      <c r="DW135" s="58"/>
      <c r="DX135" s="58"/>
      <c r="DY135" s="58"/>
      <c r="DZ135" s="58"/>
      <c r="EA135" s="58"/>
      <c r="EB135" s="58"/>
      <c r="EC135" s="58"/>
      <c r="ED135" s="58"/>
      <c r="EE135" s="58"/>
      <c r="EF135" s="58"/>
      <c r="EG135" s="58"/>
      <c r="EH135" s="58"/>
      <c r="EI135" s="58"/>
      <c r="EJ135" s="58"/>
      <c r="EK135" s="58"/>
      <c r="EL135" s="58"/>
      <c r="EM135" s="58"/>
      <c r="EN135" s="58"/>
      <c r="EO135" s="58"/>
      <c r="EP135" s="58"/>
      <c r="EQ135" s="58"/>
      <c r="ER135" s="58"/>
      <c r="ES135" s="58"/>
      <c r="ET135" s="58"/>
      <c r="EU135" s="58"/>
      <c r="EV135" s="58"/>
      <c r="EW135" s="58"/>
      <c r="EX135" s="58"/>
      <c r="EY135" s="58"/>
      <c r="EZ135" s="58"/>
      <c r="FA135" s="58"/>
      <c r="FB135" s="58"/>
      <c r="FC135" s="58"/>
      <c r="FD135" s="58"/>
      <c r="FE135" s="58"/>
      <c r="FF135" s="58"/>
      <c r="FG135" s="58"/>
      <c r="FH135" s="58"/>
      <c r="FI135" s="58"/>
      <c r="FJ135" s="58"/>
      <c r="FK135" s="58"/>
      <c r="FL135" s="58"/>
      <c r="FM135" s="58"/>
      <c r="FN135" s="58"/>
      <c r="FO135" s="58"/>
      <c r="FP135" s="58"/>
      <c r="FQ135" s="58"/>
      <c r="FR135" s="58"/>
      <c r="FS135" s="58"/>
      <c r="FT135" s="58"/>
      <c r="FU135" s="58"/>
      <c r="FV135" s="58"/>
      <c r="FW135" s="58"/>
      <c r="FX135" s="58"/>
      <c r="FY135" s="58"/>
      <c r="FZ135" s="58"/>
      <c r="GA135" s="58"/>
      <c r="GB135" s="58"/>
      <c r="GC135" s="58"/>
      <c r="GD135" s="58"/>
      <c r="GE135" s="58"/>
      <c r="GF135" s="58"/>
      <c r="GG135" s="58"/>
      <c r="GH135" s="58"/>
      <c r="GI135" s="58"/>
      <c r="GJ135" s="58"/>
      <c r="GK135" s="58"/>
      <c r="GL135" s="58"/>
      <c r="GM135" s="58"/>
      <c r="GN135" s="58"/>
      <c r="GO135" s="58"/>
      <c r="GP135" s="58"/>
      <c r="GQ135" s="58"/>
      <c r="GR135" s="58"/>
      <c r="GS135" s="58"/>
      <c r="GT135" s="58"/>
    </row>
    <row r="136" s="23" customFormat="1" customHeight="1" spans="1:202">
      <c r="A136" s="56"/>
      <c r="B136" s="57"/>
      <c r="C136" s="58"/>
      <c r="D136" s="59"/>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c r="CN136" s="58"/>
      <c r="CO136" s="58"/>
      <c r="CP136" s="58"/>
      <c r="CQ136" s="58"/>
      <c r="CR136" s="58"/>
      <c r="CS136" s="58"/>
      <c r="CT136" s="58"/>
      <c r="CU136" s="58"/>
      <c r="CV136" s="58"/>
      <c r="CW136" s="58"/>
      <c r="CX136" s="58"/>
      <c r="CY136" s="58"/>
      <c r="CZ136" s="58"/>
      <c r="DA136" s="58"/>
      <c r="DB136" s="58"/>
      <c r="DC136" s="58"/>
      <c r="DD136" s="58"/>
      <c r="DE136" s="58"/>
      <c r="DF136" s="58"/>
      <c r="DG136" s="58"/>
      <c r="DH136" s="58"/>
      <c r="DI136" s="58"/>
      <c r="DJ136" s="58"/>
      <c r="DK136" s="58"/>
      <c r="DL136" s="58"/>
      <c r="DM136" s="58"/>
      <c r="DN136" s="58"/>
      <c r="DO136" s="58"/>
      <c r="DP136" s="58"/>
      <c r="DQ136" s="58"/>
      <c r="DR136" s="58"/>
      <c r="DS136" s="58"/>
      <c r="DT136" s="58"/>
      <c r="DU136" s="58"/>
      <c r="DV136" s="58"/>
      <c r="DW136" s="58"/>
      <c r="DX136" s="58"/>
      <c r="DY136" s="58"/>
      <c r="DZ136" s="58"/>
      <c r="EA136" s="58"/>
      <c r="EB136" s="58"/>
      <c r="EC136" s="58"/>
      <c r="ED136" s="58"/>
      <c r="EE136" s="58"/>
      <c r="EF136" s="58"/>
      <c r="EG136" s="58"/>
      <c r="EH136" s="58"/>
      <c r="EI136" s="58"/>
      <c r="EJ136" s="58"/>
      <c r="EK136" s="58"/>
      <c r="EL136" s="58"/>
      <c r="EM136" s="58"/>
      <c r="EN136" s="58"/>
      <c r="EO136" s="58"/>
      <c r="EP136" s="58"/>
      <c r="EQ136" s="58"/>
      <c r="ER136" s="58"/>
      <c r="ES136" s="58"/>
      <c r="ET136" s="58"/>
      <c r="EU136" s="58"/>
      <c r="EV136" s="58"/>
      <c r="EW136" s="58"/>
      <c r="EX136" s="58"/>
      <c r="EY136" s="58"/>
      <c r="EZ136" s="58"/>
      <c r="FA136" s="58"/>
      <c r="FB136" s="58"/>
      <c r="FC136" s="58"/>
      <c r="FD136" s="58"/>
      <c r="FE136" s="58"/>
      <c r="FF136" s="58"/>
      <c r="FG136" s="58"/>
      <c r="FH136" s="58"/>
      <c r="FI136" s="58"/>
      <c r="FJ136" s="58"/>
      <c r="FK136" s="58"/>
      <c r="FL136" s="58"/>
      <c r="FM136" s="58"/>
      <c r="FN136" s="58"/>
      <c r="FO136" s="58"/>
      <c r="FP136" s="58"/>
      <c r="FQ136" s="58"/>
      <c r="FR136" s="58"/>
      <c r="FS136" s="58"/>
      <c r="FT136" s="58"/>
      <c r="FU136" s="58"/>
      <c r="FV136" s="58"/>
      <c r="FW136" s="58"/>
      <c r="FX136" s="58"/>
      <c r="FY136" s="58"/>
      <c r="FZ136" s="58"/>
      <c r="GA136" s="58"/>
      <c r="GB136" s="58"/>
      <c r="GC136" s="58"/>
      <c r="GD136" s="58"/>
      <c r="GE136" s="58"/>
      <c r="GF136" s="58"/>
      <c r="GG136" s="58"/>
      <c r="GH136" s="58"/>
      <c r="GI136" s="58"/>
      <c r="GJ136" s="58"/>
      <c r="GK136" s="58"/>
      <c r="GL136" s="58"/>
      <c r="GM136" s="58"/>
      <c r="GN136" s="58"/>
      <c r="GO136" s="58"/>
      <c r="GP136" s="58"/>
      <c r="GQ136" s="58"/>
      <c r="GR136" s="58"/>
      <c r="GS136" s="58"/>
      <c r="GT136" s="58"/>
    </row>
    <row r="137" s="23" customFormat="1" customHeight="1" spans="1:202">
      <c r="A137" s="56"/>
      <c r="B137" s="57"/>
      <c r="C137" s="58"/>
      <c r="D137" s="59"/>
      <c r="E137" s="58"/>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c r="FO137" s="58"/>
      <c r="FP137" s="58"/>
      <c r="FQ137" s="58"/>
      <c r="FR137" s="58"/>
      <c r="FS137" s="58"/>
      <c r="FT137" s="58"/>
      <c r="FU137" s="58"/>
      <c r="FV137" s="58"/>
      <c r="FW137" s="58"/>
      <c r="FX137" s="58"/>
      <c r="FY137" s="58"/>
      <c r="FZ137" s="58"/>
      <c r="GA137" s="58"/>
      <c r="GB137" s="58"/>
      <c r="GC137" s="58"/>
      <c r="GD137" s="58"/>
      <c r="GE137" s="58"/>
      <c r="GF137" s="58"/>
      <c r="GG137" s="58"/>
      <c r="GH137" s="58"/>
      <c r="GI137" s="58"/>
      <c r="GJ137" s="58"/>
      <c r="GK137" s="58"/>
      <c r="GL137" s="58"/>
      <c r="GM137" s="58"/>
      <c r="GN137" s="58"/>
      <c r="GO137" s="58"/>
      <c r="GP137" s="58"/>
      <c r="GQ137" s="58"/>
      <c r="GR137" s="58"/>
      <c r="GS137" s="58"/>
      <c r="GT137" s="58"/>
    </row>
    <row r="138" s="23" customFormat="1" customHeight="1" spans="1:202">
      <c r="A138" s="56"/>
      <c r="B138" s="57"/>
      <c r="C138" s="58"/>
      <c r="D138" s="59"/>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58"/>
      <c r="AP138" s="58"/>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c r="BO138" s="58"/>
      <c r="BP138" s="58"/>
      <c r="BQ138" s="58"/>
      <c r="BR138" s="58"/>
      <c r="BS138" s="58"/>
      <c r="BT138" s="58"/>
      <c r="BU138" s="58"/>
      <c r="BV138" s="58"/>
      <c r="BW138" s="58"/>
      <c r="BX138" s="58"/>
      <c r="BY138" s="58"/>
      <c r="BZ138" s="58"/>
      <c r="CA138" s="58"/>
      <c r="CB138" s="58"/>
      <c r="CC138" s="58"/>
      <c r="CD138" s="58"/>
      <c r="CE138" s="58"/>
      <c r="CF138" s="58"/>
      <c r="CG138" s="58"/>
      <c r="CH138" s="58"/>
      <c r="CI138" s="58"/>
      <c r="CJ138" s="58"/>
      <c r="CK138" s="58"/>
      <c r="CL138" s="58"/>
      <c r="CM138" s="58"/>
      <c r="CN138" s="58"/>
      <c r="CO138" s="58"/>
      <c r="CP138" s="58"/>
      <c r="CQ138" s="58"/>
      <c r="CR138" s="58"/>
      <c r="CS138" s="58"/>
      <c r="CT138" s="58"/>
      <c r="CU138" s="58"/>
      <c r="CV138" s="58"/>
      <c r="CW138" s="58"/>
      <c r="CX138" s="58"/>
      <c r="CY138" s="58"/>
      <c r="CZ138" s="58"/>
      <c r="DA138" s="58"/>
      <c r="DB138" s="58"/>
      <c r="DC138" s="58"/>
      <c r="DD138" s="58"/>
      <c r="DE138" s="58"/>
      <c r="DF138" s="58"/>
      <c r="DG138" s="58"/>
      <c r="DH138" s="58"/>
      <c r="DI138" s="58"/>
      <c r="DJ138" s="58"/>
      <c r="DK138" s="58"/>
      <c r="DL138" s="58"/>
      <c r="DM138" s="58"/>
      <c r="DN138" s="58"/>
      <c r="DO138" s="58"/>
      <c r="DP138" s="58"/>
      <c r="DQ138" s="58"/>
      <c r="DR138" s="58"/>
      <c r="DS138" s="58"/>
      <c r="DT138" s="58"/>
      <c r="DU138" s="58"/>
      <c r="DV138" s="58"/>
      <c r="DW138" s="58"/>
      <c r="DX138" s="58"/>
      <c r="DY138" s="58"/>
      <c r="DZ138" s="58"/>
      <c r="EA138" s="58"/>
      <c r="EB138" s="58"/>
      <c r="EC138" s="58"/>
      <c r="ED138" s="58"/>
      <c r="EE138" s="58"/>
      <c r="EF138" s="58"/>
      <c r="EG138" s="58"/>
      <c r="EH138" s="58"/>
      <c r="EI138" s="58"/>
      <c r="EJ138" s="58"/>
      <c r="EK138" s="58"/>
      <c r="EL138" s="58"/>
      <c r="EM138" s="58"/>
      <c r="EN138" s="58"/>
      <c r="EO138" s="58"/>
      <c r="EP138" s="58"/>
      <c r="EQ138" s="58"/>
      <c r="ER138" s="58"/>
      <c r="ES138" s="58"/>
      <c r="ET138" s="58"/>
      <c r="EU138" s="58"/>
      <c r="EV138" s="58"/>
      <c r="EW138" s="58"/>
      <c r="EX138" s="58"/>
      <c r="EY138" s="58"/>
      <c r="EZ138" s="58"/>
      <c r="FA138" s="58"/>
      <c r="FB138" s="58"/>
      <c r="FC138" s="58"/>
      <c r="FD138" s="58"/>
      <c r="FE138" s="58"/>
      <c r="FF138" s="58"/>
      <c r="FG138" s="58"/>
      <c r="FH138" s="58"/>
      <c r="FI138" s="58"/>
      <c r="FJ138" s="58"/>
      <c r="FK138" s="58"/>
      <c r="FL138" s="58"/>
      <c r="FM138" s="58"/>
      <c r="FN138" s="58"/>
      <c r="FO138" s="58"/>
      <c r="FP138" s="58"/>
      <c r="FQ138" s="58"/>
      <c r="FR138" s="58"/>
      <c r="FS138" s="58"/>
      <c r="FT138" s="58"/>
      <c r="FU138" s="58"/>
      <c r="FV138" s="58"/>
      <c r="FW138" s="58"/>
      <c r="FX138" s="58"/>
      <c r="FY138" s="58"/>
      <c r="FZ138" s="58"/>
      <c r="GA138" s="58"/>
      <c r="GB138" s="58"/>
      <c r="GC138" s="58"/>
      <c r="GD138" s="58"/>
      <c r="GE138" s="58"/>
      <c r="GF138" s="58"/>
      <c r="GG138" s="58"/>
      <c r="GH138" s="58"/>
      <c r="GI138" s="58"/>
      <c r="GJ138" s="58"/>
      <c r="GK138" s="58"/>
      <c r="GL138" s="58"/>
      <c r="GM138" s="58"/>
      <c r="GN138" s="58"/>
      <c r="GO138" s="58"/>
      <c r="GP138" s="58"/>
      <c r="GQ138" s="58"/>
      <c r="GR138" s="58"/>
      <c r="GS138" s="58"/>
      <c r="GT138" s="58"/>
    </row>
    <row r="139" s="23" customFormat="1" customHeight="1" spans="1:202">
      <c r="A139" s="56"/>
      <c r="B139" s="57"/>
      <c r="C139" s="58"/>
      <c r="D139" s="5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c r="BO139" s="58"/>
      <c r="BP139" s="58"/>
      <c r="BQ139" s="58"/>
      <c r="BR139" s="58"/>
      <c r="BS139" s="58"/>
      <c r="BT139" s="58"/>
      <c r="BU139" s="58"/>
      <c r="BV139" s="58"/>
      <c r="BW139" s="58"/>
      <c r="BX139" s="58"/>
      <c r="BY139" s="58"/>
      <c r="BZ139" s="58"/>
      <c r="CA139" s="58"/>
      <c r="CB139" s="58"/>
      <c r="CC139" s="58"/>
      <c r="CD139" s="58"/>
      <c r="CE139" s="58"/>
      <c r="CF139" s="58"/>
      <c r="CG139" s="58"/>
      <c r="CH139" s="58"/>
      <c r="CI139" s="58"/>
      <c r="CJ139" s="58"/>
      <c r="CK139" s="58"/>
      <c r="CL139" s="58"/>
      <c r="CM139" s="58"/>
      <c r="CN139" s="58"/>
      <c r="CO139" s="58"/>
      <c r="CP139" s="58"/>
      <c r="CQ139" s="58"/>
      <c r="CR139" s="58"/>
      <c r="CS139" s="58"/>
      <c r="CT139" s="58"/>
      <c r="CU139" s="58"/>
      <c r="CV139" s="58"/>
      <c r="CW139" s="58"/>
      <c r="CX139" s="58"/>
      <c r="CY139" s="58"/>
      <c r="CZ139" s="58"/>
      <c r="DA139" s="58"/>
      <c r="DB139" s="58"/>
      <c r="DC139" s="58"/>
      <c r="DD139" s="58"/>
      <c r="DE139" s="58"/>
      <c r="DF139" s="58"/>
      <c r="DG139" s="58"/>
      <c r="DH139" s="58"/>
      <c r="DI139" s="58"/>
      <c r="DJ139" s="58"/>
      <c r="DK139" s="58"/>
      <c r="DL139" s="58"/>
      <c r="DM139" s="58"/>
      <c r="DN139" s="58"/>
      <c r="DO139" s="58"/>
      <c r="DP139" s="58"/>
      <c r="DQ139" s="58"/>
      <c r="DR139" s="58"/>
      <c r="DS139" s="58"/>
      <c r="DT139" s="58"/>
      <c r="DU139" s="58"/>
      <c r="DV139" s="58"/>
      <c r="DW139" s="58"/>
      <c r="DX139" s="58"/>
      <c r="DY139" s="58"/>
      <c r="DZ139" s="58"/>
      <c r="EA139" s="58"/>
      <c r="EB139" s="58"/>
      <c r="EC139" s="58"/>
      <c r="ED139" s="58"/>
      <c r="EE139" s="58"/>
      <c r="EF139" s="58"/>
      <c r="EG139" s="58"/>
      <c r="EH139" s="58"/>
      <c r="EI139" s="58"/>
      <c r="EJ139" s="58"/>
      <c r="EK139" s="58"/>
      <c r="EL139" s="58"/>
      <c r="EM139" s="58"/>
      <c r="EN139" s="58"/>
      <c r="EO139" s="58"/>
      <c r="EP139" s="58"/>
      <c r="EQ139" s="58"/>
      <c r="ER139" s="58"/>
      <c r="ES139" s="58"/>
      <c r="ET139" s="58"/>
      <c r="EU139" s="58"/>
      <c r="EV139" s="58"/>
      <c r="EW139" s="58"/>
      <c r="EX139" s="58"/>
      <c r="EY139" s="58"/>
      <c r="EZ139" s="58"/>
      <c r="FA139" s="58"/>
      <c r="FB139" s="58"/>
      <c r="FC139" s="58"/>
      <c r="FD139" s="58"/>
      <c r="FE139" s="58"/>
      <c r="FF139" s="58"/>
      <c r="FG139" s="58"/>
      <c r="FH139" s="58"/>
      <c r="FI139" s="58"/>
      <c r="FJ139" s="58"/>
      <c r="FK139" s="58"/>
      <c r="FL139" s="58"/>
      <c r="FM139" s="58"/>
      <c r="FN139" s="58"/>
      <c r="FO139" s="58"/>
      <c r="FP139" s="58"/>
      <c r="FQ139" s="58"/>
      <c r="FR139" s="58"/>
      <c r="FS139" s="58"/>
      <c r="FT139" s="58"/>
      <c r="FU139" s="58"/>
      <c r="FV139" s="58"/>
      <c r="FW139" s="58"/>
      <c r="FX139" s="58"/>
      <c r="FY139" s="58"/>
      <c r="FZ139" s="58"/>
      <c r="GA139" s="58"/>
      <c r="GB139" s="58"/>
      <c r="GC139" s="58"/>
      <c r="GD139" s="58"/>
      <c r="GE139" s="58"/>
      <c r="GF139" s="58"/>
      <c r="GG139" s="58"/>
      <c r="GH139" s="58"/>
      <c r="GI139" s="58"/>
      <c r="GJ139" s="58"/>
      <c r="GK139" s="58"/>
      <c r="GL139" s="58"/>
      <c r="GM139" s="58"/>
      <c r="GN139" s="58"/>
      <c r="GO139" s="58"/>
      <c r="GP139" s="58"/>
      <c r="GQ139" s="58"/>
      <c r="GR139" s="58"/>
      <c r="GS139" s="58"/>
      <c r="GT139" s="58"/>
    </row>
    <row r="140" s="23" customFormat="1" customHeight="1" spans="1:202">
      <c r="A140" s="56"/>
      <c r="B140" s="57"/>
      <c r="C140" s="58"/>
      <c r="D140" s="59"/>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8"/>
      <c r="BY140" s="58"/>
      <c r="BZ140" s="58"/>
      <c r="CA140" s="58"/>
      <c r="CB140" s="58"/>
      <c r="CC140" s="58"/>
      <c r="CD140" s="58"/>
      <c r="CE140" s="58"/>
      <c r="CF140" s="58"/>
      <c r="CG140" s="58"/>
      <c r="CH140" s="58"/>
      <c r="CI140" s="58"/>
      <c r="CJ140" s="58"/>
      <c r="CK140" s="58"/>
      <c r="CL140" s="58"/>
      <c r="CM140" s="58"/>
      <c r="CN140" s="58"/>
      <c r="CO140" s="58"/>
      <c r="CP140" s="58"/>
      <c r="CQ140" s="58"/>
      <c r="CR140" s="58"/>
      <c r="CS140" s="58"/>
      <c r="CT140" s="58"/>
      <c r="CU140" s="58"/>
      <c r="CV140" s="58"/>
      <c r="CW140" s="58"/>
      <c r="CX140" s="58"/>
      <c r="CY140" s="58"/>
      <c r="CZ140" s="58"/>
      <c r="DA140" s="58"/>
      <c r="DB140" s="58"/>
      <c r="DC140" s="58"/>
      <c r="DD140" s="58"/>
      <c r="DE140" s="58"/>
      <c r="DF140" s="58"/>
      <c r="DG140" s="58"/>
      <c r="DH140" s="58"/>
      <c r="DI140" s="58"/>
      <c r="DJ140" s="58"/>
      <c r="DK140" s="58"/>
      <c r="DL140" s="58"/>
      <c r="DM140" s="58"/>
      <c r="DN140" s="58"/>
      <c r="DO140" s="58"/>
      <c r="DP140" s="58"/>
      <c r="DQ140" s="58"/>
      <c r="DR140" s="58"/>
      <c r="DS140" s="58"/>
      <c r="DT140" s="58"/>
      <c r="DU140" s="58"/>
      <c r="DV140" s="58"/>
      <c r="DW140" s="58"/>
      <c r="DX140" s="58"/>
      <c r="DY140" s="58"/>
      <c r="DZ140" s="58"/>
      <c r="EA140" s="58"/>
      <c r="EB140" s="58"/>
      <c r="EC140" s="58"/>
      <c r="ED140" s="58"/>
      <c r="EE140" s="58"/>
      <c r="EF140" s="58"/>
      <c r="EG140" s="58"/>
      <c r="EH140" s="58"/>
      <c r="EI140" s="58"/>
      <c r="EJ140" s="58"/>
      <c r="EK140" s="58"/>
      <c r="EL140" s="58"/>
      <c r="EM140" s="58"/>
      <c r="EN140" s="58"/>
      <c r="EO140" s="58"/>
      <c r="EP140" s="58"/>
      <c r="EQ140" s="58"/>
      <c r="ER140" s="58"/>
      <c r="ES140" s="58"/>
      <c r="ET140" s="58"/>
      <c r="EU140" s="58"/>
      <c r="EV140" s="58"/>
      <c r="EW140" s="58"/>
      <c r="EX140" s="58"/>
      <c r="EY140" s="58"/>
      <c r="EZ140" s="58"/>
      <c r="FA140" s="58"/>
      <c r="FB140" s="58"/>
      <c r="FC140" s="58"/>
      <c r="FD140" s="58"/>
      <c r="FE140" s="58"/>
      <c r="FF140" s="58"/>
      <c r="FG140" s="58"/>
      <c r="FH140" s="58"/>
      <c r="FI140" s="58"/>
      <c r="FJ140" s="58"/>
      <c r="FK140" s="58"/>
      <c r="FL140" s="58"/>
      <c r="FM140" s="58"/>
      <c r="FN140" s="58"/>
      <c r="FO140" s="58"/>
      <c r="FP140" s="58"/>
      <c r="FQ140" s="58"/>
      <c r="FR140" s="58"/>
      <c r="FS140" s="58"/>
      <c r="FT140" s="58"/>
      <c r="FU140" s="58"/>
      <c r="FV140" s="58"/>
      <c r="FW140" s="58"/>
      <c r="FX140" s="58"/>
      <c r="FY140" s="58"/>
      <c r="FZ140" s="58"/>
      <c r="GA140" s="58"/>
      <c r="GB140" s="58"/>
      <c r="GC140" s="58"/>
      <c r="GD140" s="58"/>
      <c r="GE140" s="58"/>
      <c r="GF140" s="58"/>
      <c r="GG140" s="58"/>
      <c r="GH140" s="58"/>
      <c r="GI140" s="58"/>
      <c r="GJ140" s="58"/>
      <c r="GK140" s="58"/>
      <c r="GL140" s="58"/>
      <c r="GM140" s="58"/>
      <c r="GN140" s="58"/>
      <c r="GO140" s="58"/>
      <c r="GP140" s="58"/>
      <c r="GQ140" s="58"/>
      <c r="GR140" s="58"/>
      <c r="GS140" s="58"/>
      <c r="GT140" s="58"/>
    </row>
    <row r="141" s="23" customFormat="1" customHeight="1" spans="1:202">
      <c r="A141" s="56"/>
      <c r="B141" s="57"/>
      <c r="C141" s="58"/>
      <c r="D141" s="59"/>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8"/>
      <c r="BY141" s="58"/>
      <c r="BZ141" s="58"/>
      <c r="CA141" s="58"/>
      <c r="CB141" s="58"/>
      <c r="CC141" s="58"/>
      <c r="CD141" s="58"/>
      <c r="CE141" s="58"/>
      <c r="CF141" s="58"/>
      <c r="CG141" s="58"/>
      <c r="CH141" s="58"/>
      <c r="CI141" s="58"/>
      <c r="CJ141" s="58"/>
      <c r="CK141" s="58"/>
      <c r="CL141" s="58"/>
      <c r="CM141" s="58"/>
      <c r="CN141" s="58"/>
      <c r="CO141" s="58"/>
      <c r="CP141" s="58"/>
      <c r="CQ141" s="58"/>
      <c r="CR141" s="58"/>
      <c r="CS141" s="58"/>
      <c r="CT141" s="58"/>
      <c r="CU141" s="58"/>
      <c r="CV141" s="58"/>
      <c r="CW141" s="58"/>
      <c r="CX141" s="58"/>
      <c r="CY141" s="58"/>
      <c r="CZ141" s="58"/>
      <c r="DA141" s="58"/>
      <c r="DB141" s="58"/>
      <c r="DC141" s="58"/>
      <c r="DD141" s="58"/>
      <c r="DE141" s="58"/>
      <c r="DF141" s="58"/>
      <c r="DG141" s="58"/>
      <c r="DH141" s="58"/>
      <c r="DI141" s="58"/>
      <c r="DJ141" s="58"/>
      <c r="DK141" s="58"/>
      <c r="DL141" s="58"/>
      <c r="DM141" s="58"/>
      <c r="DN141" s="58"/>
      <c r="DO141" s="58"/>
      <c r="DP141" s="58"/>
      <c r="DQ141" s="58"/>
      <c r="DR141" s="58"/>
      <c r="DS141" s="58"/>
      <c r="DT141" s="58"/>
      <c r="DU141" s="58"/>
      <c r="DV141" s="58"/>
      <c r="DW141" s="58"/>
      <c r="DX141" s="58"/>
      <c r="DY141" s="58"/>
      <c r="DZ141" s="58"/>
      <c r="EA141" s="58"/>
      <c r="EB141" s="58"/>
      <c r="EC141" s="58"/>
      <c r="ED141" s="58"/>
      <c r="EE141" s="58"/>
      <c r="EF141" s="58"/>
      <c r="EG141" s="58"/>
      <c r="EH141" s="58"/>
      <c r="EI141" s="58"/>
      <c r="EJ141" s="58"/>
      <c r="EK141" s="58"/>
      <c r="EL141" s="58"/>
      <c r="EM141" s="58"/>
      <c r="EN141" s="58"/>
      <c r="EO141" s="58"/>
      <c r="EP141" s="58"/>
      <c r="EQ141" s="58"/>
      <c r="ER141" s="58"/>
      <c r="ES141" s="58"/>
      <c r="ET141" s="58"/>
      <c r="EU141" s="58"/>
      <c r="EV141" s="58"/>
      <c r="EW141" s="58"/>
      <c r="EX141" s="58"/>
      <c r="EY141" s="58"/>
      <c r="EZ141" s="58"/>
      <c r="FA141" s="58"/>
      <c r="FB141" s="58"/>
      <c r="FC141" s="58"/>
      <c r="FD141" s="58"/>
      <c r="FE141" s="58"/>
      <c r="FF141" s="58"/>
      <c r="FG141" s="58"/>
      <c r="FH141" s="58"/>
      <c r="FI141" s="58"/>
      <c r="FJ141" s="58"/>
      <c r="FK141" s="58"/>
      <c r="FL141" s="58"/>
      <c r="FM141" s="58"/>
      <c r="FN141" s="58"/>
      <c r="FO141" s="58"/>
      <c r="FP141" s="58"/>
      <c r="FQ141" s="58"/>
      <c r="FR141" s="58"/>
      <c r="FS141" s="58"/>
      <c r="FT141" s="58"/>
      <c r="FU141" s="58"/>
      <c r="FV141" s="58"/>
      <c r="FW141" s="58"/>
      <c r="FX141" s="58"/>
      <c r="FY141" s="58"/>
      <c r="FZ141" s="58"/>
      <c r="GA141" s="58"/>
      <c r="GB141" s="58"/>
      <c r="GC141" s="58"/>
      <c r="GD141" s="58"/>
      <c r="GE141" s="58"/>
      <c r="GF141" s="58"/>
      <c r="GG141" s="58"/>
      <c r="GH141" s="58"/>
      <c r="GI141" s="58"/>
      <c r="GJ141" s="58"/>
      <c r="GK141" s="58"/>
      <c r="GL141" s="58"/>
      <c r="GM141" s="58"/>
      <c r="GN141" s="58"/>
      <c r="GO141" s="58"/>
      <c r="GP141" s="58"/>
      <c r="GQ141" s="58"/>
      <c r="GR141" s="58"/>
      <c r="GS141" s="58"/>
      <c r="GT141" s="58"/>
    </row>
    <row r="142" s="23" customFormat="1" customHeight="1" spans="1:202">
      <c r="A142" s="56"/>
      <c r="B142" s="57"/>
      <c r="C142" s="58"/>
      <c r="D142" s="59"/>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8"/>
      <c r="BY142" s="58"/>
      <c r="BZ142" s="58"/>
      <c r="CA142" s="58"/>
      <c r="CB142" s="58"/>
      <c r="CC142" s="58"/>
      <c r="CD142" s="58"/>
      <c r="CE142" s="58"/>
      <c r="CF142" s="58"/>
      <c r="CG142" s="58"/>
      <c r="CH142" s="58"/>
      <c r="CI142" s="58"/>
      <c r="CJ142" s="58"/>
      <c r="CK142" s="58"/>
      <c r="CL142" s="58"/>
      <c r="CM142" s="58"/>
      <c r="CN142" s="58"/>
      <c r="CO142" s="58"/>
      <c r="CP142" s="58"/>
      <c r="CQ142" s="58"/>
      <c r="CR142" s="58"/>
      <c r="CS142" s="58"/>
      <c r="CT142" s="58"/>
      <c r="CU142" s="58"/>
      <c r="CV142" s="58"/>
      <c r="CW142" s="58"/>
      <c r="CX142" s="58"/>
      <c r="CY142" s="58"/>
      <c r="CZ142" s="58"/>
      <c r="DA142" s="58"/>
      <c r="DB142" s="58"/>
      <c r="DC142" s="58"/>
      <c r="DD142" s="58"/>
      <c r="DE142" s="58"/>
      <c r="DF142" s="58"/>
      <c r="DG142" s="58"/>
      <c r="DH142" s="58"/>
      <c r="DI142" s="58"/>
      <c r="DJ142" s="58"/>
      <c r="DK142" s="58"/>
      <c r="DL142" s="58"/>
      <c r="DM142" s="58"/>
      <c r="DN142" s="58"/>
      <c r="DO142" s="58"/>
      <c r="DP142" s="58"/>
      <c r="DQ142" s="58"/>
      <c r="DR142" s="58"/>
      <c r="DS142" s="58"/>
      <c r="DT142" s="58"/>
      <c r="DU142" s="58"/>
      <c r="DV142" s="58"/>
      <c r="DW142" s="58"/>
      <c r="DX142" s="58"/>
      <c r="DY142" s="58"/>
      <c r="DZ142" s="58"/>
      <c r="EA142" s="58"/>
      <c r="EB142" s="58"/>
      <c r="EC142" s="58"/>
      <c r="ED142" s="58"/>
      <c r="EE142" s="58"/>
      <c r="EF142" s="58"/>
      <c r="EG142" s="58"/>
      <c r="EH142" s="58"/>
      <c r="EI142" s="58"/>
      <c r="EJ142" s="58"/>
      <c r="EK142" s="58"/>
      <c r="EL142" s="58"/>
      <c r="EM142" s="58"/>
      <c r="EN142" s="58"/>
      <c r="EO142" s="58"/>
      <c r="EP142" s="58"/>
      <c r="EQ142" s="58"/>
      <c r="ER142" s="58"/>
      <c r="ES142" s="58"/>
      <c r="ET142" s="58"/>
      <c r="EU142" s="58"/>
      <c r="EV142" s="58"/>
      <c r="EW142" s="58"/>
      <c r="EX142" s="58"/>
      <c r="EY142" s="58"/>
      <c r="EZ142" s="58"/>
      <c r="FA142" s="58"/>
      <c r="FB142" s="58"/>
      <c r="FC142" s="58"/>
      <c r="FD142" s="58"/>
      <c r="FE142" s="58"/>
      <c r="FF142" s="58"/>
      <c r="FG142" s="58"/>
      <c r="FH142" s="58"/>
      <c r="FI142" s="58"/>
      <c r="FJ142" s="58"/>
      <c r="FK142" s="58"/>
      <c r="FL142" s="58"/>
      <c r="FM142" s="58"/>
      <c r="FN142" s="58"/>
      <c r="FO142" s="58"/>
      <c r="FP142" s="58"/>
      <c r="FQ142" s="58"/>
      <c r="FR142" s="58"/>
      <c r="FS142" s="58"/>
      <c r="FT142" s="58"/>
      <c r="FU142" s="58"/>
      <c r="FV142" s="58"/>
      <c r="FW142" s="58"/>
      <c r="FX142" s="58"/>
      <c r="FY142" s="58"/>
      <c r="FZ142" s="58"/>
      <c r="GA142" s="58"/>
      <c r="GB142" s="58"/>
      <c r="GC142" s="58"/>
      <c r="GD142" s="58"/>
      <c r="GE142" s="58"/>
      <c r="GF142" s="58"/>
      <c r="GG142" s="58"/>
      <c r="GH142" s="58"/>
      <c r="GI142" s="58"/>
      <c r="GJ142" s="58"/>
      <c r="GK142" s="58"/>
      <c r="GL142" s="58"/>
      <c r="GM142" s="58"/>
      <c r="GN142" s="58"/>
      <c r="GO142" s="58"/>
      <c r="GP142" s="58"/>
      <c r="GQ142" s="58"/>
      <c r="GR142" s="58"/>
      <c r="GS142" s="58"/>
      <c r="GT142" s="58"/>
    </row>
    <row r="143" s="23" customFormat="1" customHeight="1" spans="1:202">
      <c r="A143" s="56"/>
      <c r="B143" s="57"/>
      <c r="C143" s="58"/>
      <c r="D143" s="59"/>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8"/>
      <c r="BY143" s="58"/>
      <c r="BZ143" s="58"/>
      <c r="CA143" s="58"/>
      <c r="CB143" s="58"/>
      <c r="CC143" s="58"/>
      <c r="CD143" s="58"/>
      <c r="CE143" s="58"/>
      <c r="CF143" s="58"/>
      <c r="CG143" s="58"/>
      <c r="CH143" s="58"/>
      <c r="CI143" s="58"/>
      <c r="CJ143" s="58"/>
      <c r="CK143" s="58"/>
      <c r="CL143" s="58"/>
      <c r="CM143" s="58"/>
      <c r="CN143" s="58"/>
      <c r="CO143" s="58"/>
      <c r="CP143" s="58"/>
      <c r="CQ143" s="58"/>
      <c r="CR143" s="58"/>
      <c r="CS143" s="58"/>
      <c r="CT143" s="58"/>
      <c r="CU143" s="58"/>
      <c r="CV143" s="58"/>
      <c r="CW143" s="58"/>
      <c r="CX143" s="58"/>
      <c r="CY143" s="58"/>
      <c r="CZ143" s="58"/>
      <c r="DA143" s="58"/>
      <c r="DB143" s="58"/>
      <c r="DC143" s="58"/>
      <c r="DD143" s="58"/>
      <c r="DE143" s="58"/>
      <c r="DF143" s="58"/>
      <c r="DG143" s="58"/>
      <c r="DH143" s="58"/>
      <c r="DI143" s="58"/>
      <c r="DJ143" s="58"/>
      <c r="DK143" s="58"/>
      <c r="DL143" s="58"/>
      <c r="DM143" s="58"/>
      <c r="DN143" s="58"/>
      <c r="DO143" s="58"/>
      <c r="DP143" s="58"/>
      <c r="DQ143" s="58"/>
      <c r="DR143" s="58"/>
      <c r="DS143" s="58"/>
      <c r="DT143" s="58"/>
      <c r="DU143" s="58"/>
      <c r="DV143" s="58"/>
      <c r="DW143" s="58"/>
      <c r="DX143" s="58"/>
      <c r="DY143" s="58"/>
      <c r="DZ143" s="58"/>
      <c r="EA143" s="58"/>
      <c r="EB143" s="58"/>
      <c r="EC143" s="58"/>
      <c r="ED143" s="58"/>
      <c r="EE143" s="58"/>
      <c r="EF143" s="58"/>
      <c r="EG143" s="58"/>
      <c r="EH143" s="58"/>
      <c r="EI143" s="58"/>
      <c r="EJ143" s="58"/>
      <c r="EK143" s="58"/>
      <c r="EL143" s="58"/>
      <c r="EM143" s="58"/>
      <c r="EN143" s="58"/>
      <c r="EO143" s="58"/>
      <c r="EP143" s="58"/>
      <c r="EQ143" s="58"/>
      <c r="ER143" s="58"/>
      <c r="ES143" s="58"/>
      <c r="ET143" s="58"/>
      <c r="EU143" s="58"/>
      <c r="EV143" s="58"/>
      <c r="EW143" s="58"/>
      <c r="EX143" s="58"/>
      <c r="EY143" s="58"/>
      <c r="EZ143" s="58"/>
      <c r="FA143" s="58"/>
      <c r="FB143" s="58"/>
      <c r="FC143" s="58"/>
      <c r="FD143" s="58"/>
      <c r="FE143" s="58"/>
      <c r="FF143" s="58"/>
      <c r="FG143" s="58"/>
      <c r="FH143" s="58"/>
      <c r="FI143" s="58"/>
      <c r="FJ143" s="58"/>
      <c r="FK143" s="58"/>
      <c r="FL143" s="58"/>
      <c r="FM143" s="58"/>
      <c r="FN143" s="58"/>
      <c r="FO143" s="58"/>
      <c r="FP143" s="58"/>
      <c r="FQ143" s="58"/>
      <c r="FR143" s="58"/>
      <c r="FS143" s="58"/>
      <c r="FT143" s="58"/>
      <c r="FU143" s="58"/>
      <c r="FV143" s="58"/>
      <c r="FW143" s="58"/>
      <c r="FX143" s="58"/>
      <c r="FY143" s="58"/>
      <c r="FZ143" s="58"/>
      <c r="GA143" s="58"/>
      <c r="GB143" s="58"/>
      <c r="GC143" s="58"/>
      <c r="GD143" s="58"/>
      <c r="GE143" s="58"/>
      <c r="GF143" s="58"/>
      <c r="GG143" s="58"/>
      <c r="GH143" s="58"/>
      <c r="GI143" s="58"/>
      <c r="GJ143" s="58"/>
      <c r="GK143" s="58"/>
      <c r="GL143" s="58"/>
      <c r="GM143" s="58"/>
      <c r="GN143" s="58"/>
      <c r="GO143" s="58"/>
      <c r="GP143" s="58"/>
      <c r="GQ143" s="58"/>
      <c r="GR143" s="58"/>
      <c r="GS143" s="58"/>
      <c r="GT143" s="58"/>
    </row>
    <row r="144" s="23" customFormat="1" customHeight="1" spans="1:202">
      <c r="A144" s="56"/>
      <c r="B144" s="57"/>
      <c r="C144" s="58"/>
      <c r="D144" s="59"/>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8"/>
      <c r="BY144" s="58"/>
      <c r="BZ144" s="58"/>
      <c r="CA144" s="58"/>
      <c r="CB144" s="58"/>
      <c r="CC144" s="58"/>
      <c r="CD144" s="58"/>
      <c r="CE144" s="58"/>
      <c r="CF144" s="58"/>
      <c r="CG144" s="58"/>
      <c r="CH144" s="58"/>
      <c r="CI144" s="58"/>
      <c r="CJ144" s="58"/>
      <c r="CK144" s="58"/>
      <c r="CL144" s="58"/>
      <c r="CM144" s="58"/>
      <c r="CN144" s="58"/>
      <c r="CO144" s="58"/>
      <c r="CP144" s="58"/>
      <c r="CQ144" s="58"/>
      <c r="CR144" s="58"/>
      <c r="CS144" s="58"/>
      <c r="CT144" s="58"/>
      <c r="CU144" s="58"/>
      <c r="CV144" s="58"/>
      <c r="CW144" s="58"/>
      <c r="CX144" s="58"/>
      <c r="CY144" s="58"/>
      <c r="CZ144" s="58"/>
      <c r="DA144" s="58"/>
      <c r="DB144" s="58"/>
      <c r="DC144" s="58"/>
      <c r="DD144" s="58"/>
      <c r="DE144" s="58"/>
      <c r="DF144" s="58"/>
      <c r="DG144" s="58"/>
      <c r="DH144" s="58"/>
      <c r="DI144" s="58"/>
      <c r="DJ144" s="58"/>
      <c r="DK144" s="58"/>
      <c r="DL144" s="58"/>
      <c r="DM144" s="58"/>
      <c r="DN144" s="58"/>
      <c r="DO144" s="58"/>
      <c r="DP144" s="58"/>
      <c r="DQ144" s="58"/>
      <c r="DR144" s="58"/>
      <c r="DS144" s="58"/>
      <c r="DT144" s="58"/>
      <c r="DU144" s="58"/>
      <c r="DV144" s="58"/>
      <c r="DW144" s="58"/>
      <c r="DX144" s="58"/>
      <c r="DY144" s="58"/>
      <c r="DZ144" s="58"/>
      <c r="EA144" s="58"/>
      <c r="EB144" s="58"/>
      <c r="EC144" s="58"/>
      <c r="ED144" s="58"/>
      <c r="EE144" s="58"/>
      <c r="EF144" s="58"/>
      <c r="EG144" s="58"/>
      <c r="EH144" s="58"/>
      <c r="EI144" s="58"/>
      <c r="EJ144" s="58"/>
      <c r="EK144" s="58"/>
      <c r="EL144" s="58"/>
      <c r="EM144" s="58"/>
      <c r="EN144" s="58"/>
      <c r="EO144" s="58"/>
      <c r="EP144" s="58"/>
      <c r="EQ144" s="58"/>
      <c r="ER144" s="58"/>
      <c r="ES144" s="58"/>
      <c r="ET144" s="58"/>
      <c r="EU144" s="58"/>
      <c r="EV144" s="58"/>
      <c r="EW144" s="58"/>
      <c r="EX144" s="58"/>
      <c r="EY144" s="58"/>
      <c r="EZ144" s="58"/>
      <c r="FA144" s="58"/>
      <c r="FB144" s="58"/>
      <c r="FC144" s="58"/>
      <c r="FD144" s="58"/>
      <c r="FE144" s="58"/>
      <c r="FF144" s="58"/>
      <c r="FG144" s="58"/>
      <c r="FH144" s="58"/>
      <c r="FI144" s="58"/>
      <c r="FJ144" s="58"/>
      <c r="FK144" s="58"/>
      <c r="FL144" s="58"/>
      <c r="FM144" s="58"/>
      <c r="FN144" s="58"/>
      <c r="FO144" s="58"/>
      <c r="FP144" s="58"/>
      <c r="FQ144" s="58"/>
      <c r="FR144" s="58"/>
      <c r="FS144" s="58"/>
      <c r="FT144" s="58"/>
      <c r="FU144" s="58"/>
      <c r="FV144" s="58"/>
      <c r="FW144" s="58"/>
      <c r="FX144" s="58"/>
      <c r="FY144" s="58"/>
      <c r="FZ144" s="58"/>
      <c r="GA144" s="58"/>
      <c r="GB144" s="58"/>
      <c r="GC144" s="58"/>
      <c r="GD144" s="58"/>
      <c r="GE144" s="58"/>
      <c r="GF144" s="58"/>
      <c r="GG144" s="58"/>
      <c r="GH144" s="58"/>
      <c r="GI144" s="58"/>
      <c r="GJ144" s="58"/>
      <c r="GK144" s="58"/>
      <c r="GL144" s="58"/>
      <c r="GM144" s="58"/>
      <c r="GN144" s="58"/>
      <c r="GO144" s="58"/>
      <c r="GP144" s="58"/>
      <c r="GQ144" s="58"/>
      <c r="GR144" s="58"/>
      <c r="GS144" s="58"/>
      <c r="GT144" s="58"/>
    </row>
    <row r="145" s="23" customFormat="1" customHeight="1" spans="1:202">
      <c r="A145" s="56"/>
      <c r="B145" s="57"/>
      <c r="C145" s="58"/>
      <c r="D145" s="59"/>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8"/>
      <c r="BY145" s="58"/>
      <c r="BZ145" s="58"/>
      <c r="CA145" s="58"/>
      <c r="CB145" s="58"/>
      <c r="CC145" s="58"/>
      <c r="CD145" s="58"/>
      <c r="CE145" s="58"/>
      <c r="CF145" s="58"/>
      <c r="CG145" s="58"/>
      <c r="CH145" s="58"/>
      <c r="CI145" s="58"/>
      <c r="CJ145" s="58"/>
      <c r="CK145" s="58"/>
      <c r="CL145" s="58"/>
      <c r="CM145" s="58"/>
      <c r="CN145" s="58"/>
      <c r="CO145" s="58"/>
      <c r="CP145" s="58"/>
      <c r="CQ145" s="58"/>
      <c r="CR145" s="58"/>
      <c r="CS145" s="58"/>
      <c r="CT145" s="58"/>
      <c r="CU145" s="58"/>
      <c r="CV145" s="58"/>
      <c r="CW145" s="58"/>
      <c r="CX145" s="58"/>
      <c r="CY145" s="58"/>
      <c r="CZ145" s="58"/>
      <c r="DA145" s="58"/>
      <c r="DB145" s="58"/>
      <c r="DC145" s="58"/>
      <c r="DD145" s="58"/>
      <c r="DE145" s="58"/>
      <c r="DF145" s="58"/>
      <c r="DG145" s="58"/>
      <c r="DH145" s="58"/>
      <c r="DI145" s="58"/>
      <c r="DJ145" s="58"/>
      <c r="DK145" s="58"/>
      <c r="DL145" s="58"/>
      <c r="DM145" s="58"/>
      <c r="DN145" s="58"/>
      <c r="DO145" s="58"/>
      <c r="DP145" s="58"/>
      <c r="DQ145" s="58"/>
      <c r="DR145" s="58"/>
      <c r="DS145" s="58"/>
      <c r="DT145" s="58"/>
      <c r="DU145" s="58"/>
      <c r="DV145" s="58"/>
      <c r="DW145" s="58"/>
      <c r="DX145" s="58"/>
      <c r="DY145" s="58"/>
      <c r="DZ145" s="58"/>
      <c r="EA145" s="58"/>
      <c r="EB145" s="58"/>
      <c r="EC145" s="58"/>
      <c r="ED145" s="58"/>
      <c r="EE145" s="58"/>
      <c r="EF145" s="58"/>
      <c r="EG145" s="58"/>
      <c r="EH145" s="58"/>
      <c r="EI145" s="58"/>
      <c r="EJ145" s="58"/>
      <c r="EK145" s="58"/>
      <c r="EL145" s="58"/>
      <c r="EM145" s="58"/>
      <c r="EN145" s="58"/>
      <c r="EO145" s="58"/>
      <c r="EP145" s="58"/>
      <c r="EQ145" s="58"/>
      <c r="ER145" s="58"/>
      <c r="ES145" s="58"/>
      <c r="ET145" s="58"/>
      <c r="EU145" s="58"/>
      <c r="EV145" s="58"/>
      <c r="EW145" s="58"/>
      <c r="EX145" s="58"/>
      <c r="EY145" s="58"/>
      <c r="EZ145" s="58"/>
      <c r="FA145" s="58"/>
      <c r="FB145" s="58"/>
      <c r="FC145" s="58"/>
      <c r="FD145" s="58"/>
      <c r="FE145" s="58"/>
      <c r="FF145" s="58"/>
      <c r="FG145" s="58"/>
      <c r="FH145" s="58"/>
      <c r="FI145" s="58"/>
      <c r="FJ145" s="58"/>
      <c r="FK145" s="58"/>
      <c r="FL145" s="58"/>
      <c r="FM145" s="58"/>
      <c r="FN145" s="58"/>
      <c r="FO145" s="58"/>
      <c r="FP145" s="58"/>
      <c r="FQ145" s="58"/>
      <c r="FR145" s="58"/>
      <c r="FS145" s="58"/>
      <c r="FT145" s="58"/>
      <c r="FU145" s="58"/>
      <c r="FV145" s="58"/>
      <c r="FW145" s="58"/>
      <c r="FX145" s="58"/>
      <c r="FY145" s="58"/>
      <c r="FZ145" s="58"/>
      <c r="GA145" s="58"/>
      <c r="GB145" s="58"/>
      <c r="GC145" s="58"/>
      <c r="GD145" s="58"/>
      <c r="GE145" s="58"/>
      <c r="GF145" s="58"/>
      <c r="GG145" s="58"/>
      <c r="GH145" s="58"/>
      <c r="GI145" s="58"/>
      <c r="GJ145" s="58"/>
      <c r="GK145" s="58"/>
      <c r="GL145" s="58"/>
      <c r="GM145" s="58"/>
      <c r="GN145" s="58"/>
      <c r="GO145" s="58"/>
      <c r="GP145" s="58"/>
      <c r="GQ145" s="58"/>
      <c r="GR145" s="58"/>
      <c r="GS145" s="58"/>
      <c r="GT145" s="58"/>
    </row>
    <row r="146" s="23" customFormat="1" customHeight="1" spans="1:202">
      <c r="A146" s="56"/>
      <c r="B146" s="57"/>
      <c r="C146" s="58"/>
      <c r="D146" s="59"/>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8"/>
      <c r="BY146" s="58"/>
      <c r="BZ146" s="58"/>
      <c r="CA146" s="58"/>
      <c r="CB146" s="58"/>
      <c r="CC146" s="58"/>
      <c r="CD146" s="58"/>
      <c r="CE146" s="58"/>
      <c r="CF146" s="58"/>
      <c r="CG146" s="58"/>
      <c r="CH146" s="58"/>
      <c r="CI146" s="58"/>
      <c r="CJ146" s="58"/>
      <c r="CK146" s="58"/>
      <c r="CL146" s="58"/>
      <c r="CM146" s="58"/>
      <c r="CN146" s="58"/>
      <c r="CO146" s="58"/>
      <c r="CP146" s="58"/>
      <c r="CQ146" s="58"/>
      <c r="CR146" s="58"/>
      <c r="CS146" s="58"/>
      <c r="CT146" s="58"/>
      <c r="CU146" s="58"/>
      <c r="CV146" s="58"/>
      <c r="CW146" s="58"/>
      <c r="CX146" s="58"/>
      <c r="CY146" s="58"/>
      <c r="CZ146" s="58"/>
      <c r="DA146" s="58"/>
      <c r="DB146" s="58"/>
      <c r="DC146" s="58"/>
      <c r="DD146" s="58"/>
      <c r="DE146" s="58"/>
      <c r="DF146" s="58"/>
      <c r="DG146" s="58"/>
      <c r="DH146" s="58"/>
      <c r="DI146" s="58"/>
      <c r="DJ146" s="58"/>
      <c r="DK146" s="58"/>
      <c r="DL146" s="58"/>
      <c r="DM146" s="58"/>
      <c r="DN146" s="58"/>
      <c r="DO146" s="58"/>
      <c r="DP146" s="58"/>
      <c r="DQ146" s="58"/>
      <c r="DR146" s="58"/>
      <c r="DS146" s="58"/>
      <c r="DT146" s="58"/>
      <c r="DU146" s="58"/>
      <c r="DV146" s="58"/>
      <c r="DW146" s="58"/>
      <c r="DX146" s="58"/>
      <c r="DY146" s="58"/>
      <c r="DZ146" s="58"/>
      <c r="EA146" s="58"/>
      <c r="EB146" s="58"/>
      <c r="EC146" s="58"/>
      <c r="ED146" s="58"/>
      <c r="EE146" s="58"/>
      <c r="EF146" s="58"/>
      <c r="EG146" s="58"/>
      <c r="EH146" s="58"/>
      <c r="EI146" s="58"/>
      <c r="EJ146" s="58"/>
      <c r="EK146" s="58"/>
      <c r="EL146" s="58"/>
      <c r="EM146" s="58"/>
      <c r="EN146" s="58"/>
      <c r="EO146" s="58"/>
      <c r="EP146" s="58"/>
      <c r="EQ146" s="58"/>
      <c r="ER146" s="58"/>
      <c r="ES146" s="58"/>
      <c r="ET146" s="58"/>
      <c r="EU146" s="58"/>
      <c r="EV146" s="58"/>
      <c r="EW146" s="58"/>
      <c r="EX146" s="58"/>
      <c r="EY146" s="58"/>
      <c r="EZ146" s="58"/>
      <c r="FA146" s="58"/>
      <c r="FB146" s="58"/>
      <c r="FC146" s="58"/>
      <c r="FD146" s="58"/>
      <c r="FE146" s="58"/>
      <c r="FF146" s="58"/>
      <c r="FG146" s="58"/>
      <c r="FH146" s="58"/>
      <c r="FI146" s="58"/>
      <c r="FJ146" s="58"/>
      <c r="FK146" s="58"/>
      <c r="FL146" s="58"/>
      <c r="FM146" s="58"/>
      <c r="FN146" s="58"/>
      <c r="FO146" s="58"/>
      <c r="FP146" s="58"/>
      <c r="FQ146" s="58"/>
      <c r="FR146" s="58"/>
      <c r="FS146" s="58"/>
      <c r="FT146" s="58"/>
      <c r="FU146" s="58"/>
      <c r="FV146" s="58"/>
      <c r="FW146" s="58"/>
      <c r="FX146" s="58"/>
      <c r="FY146" s="58"/>
      <c r="FZ146" s="58"/>
      <c r="GA146" s="58"/>
      <c r="GB146" s="58"/>
      <c r="GC146" s="58"/>
      <c r="GD146" s="58"/>
      <c r="GE146" s="58"/>
      <c r="GF146" s="58"/>
      <c r="GG146" s="58"/>
      <c r="GH146" s="58"/>
      <c r="GI146" s="58"/>
      <c r="GJ146" s="58"/>
      <c r="GK146" s="58"/>
      <c r="GL146" s="58"/>
      <c r="GM146" s="58"/>
      <c r="GN146" s="58"/>
      <c r="GO146" s="58"/>
      <c r="GP146" s="58"/>
      <c r="GQ146" s="58"/>
      <c r="GR146" s="58"/>
      <c r="GS146" s="58"/>
      <c r="GT146" s="58"/>
    </row>
    <row r="147" s="23" customFormat="1" customHeight="1" spans="1:202">
      <c r="A147" s="56"/>
      <c r="B147" s="57"/>
      <c r="C147" s="58"/>
      <c r="D147" s="59"/>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c r="DF147" s="58"/>
      <c r="DG147" s="58"/>
      <c r="DH147" s="58"/>
      <c r="DI147" s="58"/>
      <c r="DJ147" s="58"/>
      <c r="DK147" s="58"/>
      <c r="DL147" s="58"/>
      <c r="DM147" s="58"/>
      <c r="DN147" s="58"/>
      <c r="DO147" s="58"/>
      <c r="DP147" s="58"/>
      <c r="DQ147" s="58"/>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L147" s="58"/>
      <c r="GM147" s="58"/>
      <c r="GN147" s="58"/>
      <c r="GO147" s="58"/>
      <c r="GP147" s="58"/>
      <c r="GQ147" s="58"/>
      <c r="GR147" s="58"/>
      <c r="GS147" s="58"/>
      <c r="GT147" s="58"/>
    </row>
    <row r="148" s="23" customFormat="1" customHeight="1" spans="1:202">
      <c r="A148" s="56"/>
      <c r="B148" s="57"/>
      <c r="C148" s="58"/>
      <c r="D148" s="59"/>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8"/>
      <c r="BY148" s="58"/>
      <c r="BZ148" s="58"/>
      <c r="CA148" s="58"/>
      <c r="CB148" s="58"/>
      <c r="CC148" s="58"/>
      <c r="CD148" s="58"/>
      <c r="CE148" s="58"/>
      <c r="CF148" s="58"/>
      <c r="CG148" s="58"/>
      <c r="CH148" s="58"/>
      <c r="CI148" s="58"/>
      <c r="CJ148" s="58"/>
      <c r="CK148" s="58"/>
      <c r="CL148" s="58"/>
      <c r="CM148" s="58"/>
      <c r="CN148" s="58"/>
      <c r="CO148" s="58"/>
      <c r="CP148" s="58"/>
      <c r="CQ148" s="58"/>
      <c r="CR148" s="58"/>
      <c r="CS148" s="58"/>
      <c r="CT148" s="58"/>
      <c r="CU148" s="58"/>
      <c r="CV148" s="58"/>
      <c r="CW148" s="58"/>
      <c r="CX148" s="58"/>
      <c r="CY148" s="58"/>
      <c r="CZ148" s="58"/>
      <c r="DA148" s="58"/>
      <c r="DB148" s="58"/>
      <c r="DC148" s="58"/>
      <c r="DD148" s="58"/>
      <c r="DE148" s="58"/>
      <c r="DF148" s="58"/>
      <c r="DG148" s="58"/>
      <c r="DH148" s="58"/>
      <c r="DI148" s="58"/>
      <c r="DJ148" s="58"/>
      <c r="DK148" s="58"/>
      <c r="DL148" s="58"/>
      <c r="DM148" s="58"/>
      <c r="DN148" s="58"/>
      <c r="DO148" s="58"/>
      <c r="DP148" s="58"/>
      <c r="DQ148" s="58"/>
      <c r="DR148" s="58"/>
      <c r="DS148" s="58"/>
      <c r="DT148" s="58"/>
      <c r="DU148" s="58"/>
      <c r="DV148" s="58"/>
      <c r="DW148" s="58"/>
      <c r="DX148" s="58"/>
      <c r="DY148" s="58"/>
      <c r="DZ148" s="58"/>
      <c r="EA148" s="58"/>
      <c r="EB148" s="58"/>
      <c r="EC148" s="58"/>
      <c r="ED148" s="58"/>
      <c r="EE148" s="58"/>
      <c r="EF148" s="58"/>
      <c r="EG148" s="58"/>
      <c r="EH148" s="58"/>
      <c r="EI148" s="58"/>
      <c r="EJ148" s="58"/>
      <c r="EK148" s="58"/>
      <c r="EL148" s="58"/>
      <c r="EM148" s="58"/>
      <c r="EN148" s="58"/>
      <c r="EO148" s="58"/>
      <c r="EP148" s="58"/>
      <c r="EQ148" s="58"/>
      <c r="ER148" s="58"/>
      <c r="ES148" s="58"/>
      <c r="ET148" s="58"/>
      <c r="EU148" s="58"/>
      <c r="EV148" s="58"/>
      <c r="EW148" s="58"/>
      <c r="EX148" s="58"/>
      <c r="EY148" s="58"/>
      <c r="EZ148" s="58"/>
      <c r="FA148" s="58"/>
      <c r="FB148" s="58"/>
      <c r="FC148" s="58"/>
      <c r="FD148" s="58"/>
      <c r="FE148" s="58"/>
      <c r="FF148" s="58"/>
      <c r="FG148" s="58"/>
      <c r="FH148" s="58"/>
      <c r="FI148" s="58"/>
      <c r="FJ148" s="58"/>
      <c r="FK148" s="58"/>
      <c r="FL148" s="58"/>
      <c r="FM148" s="58"/>
      <c r="FN148" s="58"/>
      <c r="FO148" s="58"/>
      <c r="FP148" s="58"/>
      <c r="FQ148" s="58"/>
      <c r="FR148" s="58"/>
      <c r="FS148" s="58"/>
      <c r="FT148" s="58"/>
      <c r="FU148" s="58"/>
      <c r="FV148" s="58"/>
      <c r="FW148" s="58"/>
      <c r="FX148" s="58"/>
      <c r="FY148" s="58"/>
      <c r="FZ148" s="58"/>
      <c r="GA148" s="58"/>
      <c r="GB148" s="58"/>
      <c r="GC148" s="58"/>
      <c r="GD148" s="58"/>
      <c r="GE148" s="58"/>
      <c r="GF148" s="58"/>
      <c r="GG148" s="58"/>
      <c r="GH148" s="58"/>
      <c r="GI148" s="58"/>
      <c r="GJ148" s="58"/>
      <c r="GK148" s="58"/>
      <c r="GL148" s="58"/>
      <c r="GM148" s="58"/>
      <c r="GN148" s="58"/>
      <c r="GO148" s="58"/>
      <c r="GP148" s="58"/>
      <c r="GQ148" s="58"/>
      <c r="GR148" s="58"/>
      <c r="GS148" s="58"/>
      <c r="GT148" s="58"/>
    </row>
    <row r="149" s="23" customFormat="1" customHeight="1" spans="1:202">
      <c r="A149" s="56"/>
      <c r="B149" s="57"/>
      <c r="C149" s="58"/>
      <c r="D149" s="59"/>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8"/>
      <c r="BY149" s="58"/>
      <c r="BZ149" s="58"/>
      <c r="CA149" s="58"/>
      <c r="CB149" s="58"/>
      <c r="CC149" s="58"/>
      <c r="CD149" s="58"/>
      <c r="CE149" s="58"/>
      <c r="CF149" s="58"/>
      <c r="CG149" s="58"/>
      <c r="CH149" s="58"/>
      <c r="CI149" s="58"/>
      <c r="CJ149" s="58"/>
      <c r="CK149" s="58"/>
      <c r="CL149" s="58"/>
      <c r="CM149" s="58"/>
      <c r="CN149" s="58"/>
      <c r="CO149" s="58"/>
      <c r="CP149" s="58"/>
      <c r="CQ149" s="58"/>
      <c r="CR149" s="58"/>
      <c r="CS149" s="58"/>
      <c r="CT149" s="58"/>
      <c r="CU149" s="58"/>
      <c r="CV149" s="58"/>
      <c r="CW149" s="58"/>
      <c r="CX149" s="58"/>
      <c r="CY149" s="58"/>
      <c r="CZ149" s="58"/>
      <c r="DA149" s="58"/>
      <c r="DB149" s="58"/>
      <c r="DC149" s="58"/>
      <c r="DD149" s="58"/>
      <c r="DE149" s="58"/>
      <c r="DF149" s="58"/>
      <c r="DG149" s="58"/>
      <c r="DH149" s="58"/>
      <c r="DI149" s="58"/>
      <c r="DJ149" s="58"/>
      <c r="DK149" s="58"/>
      <c r="DL149" s="58"/>
      <c r="DM149" s="58"/>
      <c r="DN149" s="58"/>
      <c r="DO149" s="58"/>
      <c r="DP149" s="58"/>
      <c r="DQ149" s="58"/>
      <c r="DR149" s="58"/>
      <c r="DS149" s="58"/>
      <c r="DT149" s="58"/>
      <c r="DU149" s="58"/>
      <c r="DV149" s="58"/>
      <c r="DW149" s="58"/>
      <c r="DX149" s="58"/>
      <c r="DY149" s="58"/>
      <c r="DZ149" s="58"/>
      <c r="EA149" s="58"/>
      <c r="EB149" s="58"/>
      <c r="EC149" s="58"/>
      <c r="ED149" s="58"/>
      <c r="EE149" s="58"/>
      <c r="EF149" s="58"/>
      <c r="EG149" s="58"/>
      <c r="EH149" s="58"/>
      <c r="EI149" s="58"/>
      <c r="EJ149" s="58"/>
      <c r="EK149" s="58"/>
      <c r="EL149" s="58"/>
      <c r="EM149" s="58"/>
      <c r="EN149" s="58"/>
      <c r="EO149" s="58"/>
      <c r="EP149" s="58"/>
      <c r="EQ149" s="58"/>
      <c r="ER149" s="58"/>
      <c r="ES149" s="58"/>
      <c r="ET149" s="58"/>
      <c r="EU149" s="58"/>
      <c r="EV149" s="58"/>
      <c r="EW149" s="58"/>
      <c r="EX149" s="58"/>
      <c r="EY149" s="58"/>
      <c r="EZ149" s="58"/>
      <c r="FA149" s="58"/>
      <c r="FB149" s="58"/>
      <c r="FC149" s="58"/>
      <c r="FD149" s="58"/>
      <c r="FE149" s="58"/>
      <c r="FF149" s="58"/>
      <c r="FG149" s="58"/>
      <c r="FH149" s="58"/>
      <c r="FI149" s="58"/>
      <c r="FJ149" s="58"/>
      <c r="FK149" s="58"/>
      <c r="FL149" s="58"/>
      <c r="FM149" s="58"/>
      <c r="FN149" s="58"/>
      <c r="FO149" s="58"/>
      <c r="FP149" s="58"/>
      <c r="FQ149" s="58"/>
      <c r="FR149" s="58"/>
      <c r="FS149" s="58"/>
      <c r="FT149" s="58"/>
      <c r="FU149" s="58"/>
      <c r="FV149" s="58"/>
      <c r="FW149" s="58"/>
      <c r="FX149" s="58"/>
      <c r="FY149" s="58"/>
      <c r="FZ149" s="58"/>
      <c r="GA149" s="58"/>
      <c r="GB149" s="58"/>
      <c r="GC149" s="58"/>
      <c r="GD149" s="58"/>
      <c r="GE149" s="58"/>
      <c r="GF149" s="58"/>
      <c r="GG149" s="58"/>
      <c r="GH149" s="58"/>
      <c r="GI149" s="58"/>
      <c r="GJ149" s="58"/>
      <c r="GK149" s="58"/>
      <c r="GL149" s="58"/>
      <c r="GM149" s="58"/>
      <c r="GN149" s="58"/>
      <c r="GO149" s="58"/>
      <c r="GP149" s="58"/>
      <c r="GQ149" s="58"/>
      <c r="GR149" s="58"/>
      <c r="GS149" s="58"/>
      <c r="GT149" s="58"/>
    </row>
    <row r="150" s="23" customFormat="1" customHeight="1" spans="1:202">
      <c r="A150" s="56"/>
      <c r="B150" s="57"/>
      <c r="C150" s="58"/>
      <c r="D150" s="59"/>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8"/>
      <c r="BY150" s="58"/>
      <c r="BZ150" s="58"/>
      <c r="CA150" s="58"/>
      <c r="CB150" s="58"/>
      <c r="CC150" s="58"/>
      <c r="CD150" s="58"/>
      <c r="CE150" s="58"/>
      <c r="CF150" s="58"/>
      <c r="CG150" s="58"/>
      <c r="CH150" s="58"/>
      <c r="CI150" s="58"/>
      <c r="CJ150" s="58"/>
      <c r="CK150" s="58"/>
      <c r="CL150" s="58"/>
      <c r="CM150" s="58"/>
      <c r="CN150" s="58"/>
      <c r="CO150" s="58"/>
      <c r="CP150" s="58"/>
      <c r="CQ150" s="58"/>
      <c r="CR150" s="58"/>
      <c r="CS150" s="58"/>
      <c r="CT150" s="58"/>
      <c r="CU150" s="58"/>
      <c r="CV150" s="58"/>
      <c r="CW150" s="58"/>
      <c r="CX150" s="58"/>
      <c r="CY150" s="58"/>
      <c r="CZ150" s="58"/>
      <c r="DA150" s="58"/>
      <c r="DB150" s="58"/>
      <c r="DC150" s="58"/>
      <c r="DD150" s="58"/>
      <c r="DE150" s="58"/>
      <c r="DF150" s="58"/>
      <c r="DG150" s="58"/>
      <c r="DH150" s="58"/>
      <c r="DI150" s="58"/>
      <c r="DJ150" s="58"/>
      <c r="DK150" s="58"/>
      <c r="DL150" s="58"/>
      <c r="DM150" s="58"/>
      <c r="DN150" s="58"/>
      <c r="DO150" s="58"/>
      <c r="DP150" s="58"/>
      <c r="DQ150" s="58"/>
      <c r="DR150" s="58"/>
      <c r="DS150" s="58"/>
      <c r="DT150" s="58"/>
      <c r="DU150" s="58"/>
      <c r="DV150" s="58"/>
      <c r="DW150" s="58"/>
      <c r="DX150" s="58"/>
      <c r="DY150" s="58"/>
      <c r="DZ150" s="58"/>
      <c r="EA150" s="58"/>
      <c r="EB150" s="58"/>
      <c r="EC150" s="58"/>
      <c r="ED150" s="58"/>
      <c r="EE150" s="58"/>
      <c r="EF150" s="58"/>
      <c r="EG150" s="58"/>
      <c r="EH150" s="58"/>
      <c r="EI150" s="58"/>
      <c r="EJ150" s="58"/>
      <c r="EK150" s="58"/>
      <c r="EL150" s="58"/>
      <c r="EM150" s="58"/>
      <c r="EN150" s="58"/>
      <c r="EO150" s="58"/>
      <c r="EP150" s="58"/>
      <c r="EQ150" s="58"/>
      <c r="ER150" s="58"/>
      <c r="ES150" s="58"/>
      <c r="ET150" s="58"/>
      <c r="EU150" s="58"/>
      <c r="EV150" s="58"/>
      <c r="EW150" s="58"/>
      <c r="EX150" s="58"/>
      <c r="EY150" s="58"/>
      <c r="EZ150" s="58"/>
      <c r="FA150" s="58"/>
      <c r="FB150" s="58"/>
      <c r="FC150" s="58"/>
      <c r="FD150" s="58"/>
      <c r="FE150" s="58"/>
      <c r="FF150" s="58"/>
      <c r="FG150" s="58"/>
      <c r="FH150" s="58"/>
      <c r="FI150" s="58"/>
      <c r="FJ150" s="58"/>
      <c r="FK150" s="58"/>
      <c r="FL150" s="58"/>
      <c r="FM150" s="58"/>
      <c r="FN150" s="58"/>
      <c r="FO150" s="58"/>
      <c r="FP150" s="58"/>
      <c r="FQ150" s="58"/>
      <c r="FR150" s="58"/>
      <c r="FS150" s="58"/>
      <c r="FT150" s="58"/>
      <c r="FU150" s="58"/>
      <c r="FV150" s="58"/>
      <c r="FW150" s="58"/>
      <c r="FX150" s="58"/>
      <c r="FY150" s="58"/>
      <c r="FZ150" s="58"/>
      <c r="GA150" s="58"/>
      <c r="GB150" s="58"/>
      <c r="GC150" s="58"/>
      <c r="GD150" s="58"/>
      <c r="GE150" s="58"/>
      <c r="GF150" s="58"/>
      <c r="GG150" s="58"/>
      <c r="GH150" s="58"/>
      <c r="GI150" s="58"/>
      <c r="GJ150" s="58"/>
      <c r="GK150" s="58"/>
      <c r="GL150" s="58"/>
      <c r="GM150" s="58"/>
      <c r="GN150" s="58"/>
      <c r="GO150" s="58"/>
      <c r="GP150" s="58"/>
      <c r="GQ150" s="58"/>
      <c r="GR150" s="58"/>
      <c r="GS150" s="58"/>
      <c r="GT150" s="58"/>
    </row>
    <row r="151" s="23" customFormat="1" customHeight="1" spans="1:202">
      <c r="A151" s="56"/>
      <c r="B151" s="57"/>
      <c r="C151" s="58"/>
      <c r="D151" s="59"/>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8"/>
      <c r="BY151" s="58"/>
      <c r="BZ151" s="58"/>
      <c r="CA151" s="58"/>
      <c r="CB151" s="58"/>
      <c r="CC151" s="58"/>
      <c r="CD151" s="58"/>
      <c r="CE151" s="58"/>
      <c r="CF151" s="58"/>
      <c r="CG151" s="58"/>
      <c r="CH151" s="58"/>
      <c r="CI151" s="58"/>
      <c r="CJ151" s="58"/>
      <c r="CK151" s="58"/>
      <c r="CL151" s="58"/>
      <c r="CM151" s="58"/>
      <c r="CN151" s="58"/>
      <c r="CO151" s="58"/>
      <c r="CP151" s="58"/>
      <c r="CQ151" s="58"/>
      <c r="CR151" s="58"/>
      <c r="CS151" s="58"/>
      <c r="CT151" s="58"/>
      <c r="CU151" s="58"/>
      <c r="CV151" s="58"/>
      <c r="CW151" s="58"/>
      <c r="CX151" s="58"/>
      <c r="CY151" s="58"/>
      <c r="CZ151" s="58"/>
      <c r="DA151" s="58"/>
      <c r="DB151" s="58"/>
      <c r="DC151" s="58"/>
      <c r="DD151" s="58"/>
      <c r="DE151" s="58"/>
      <c r="DF151" s="58"/>
      <c r="DG151" s="58"/>
      <c r="DH151" s="58"/>
      <c r="DI151" s="58"/>
      <c r="DJ151" s="58"/>
      <c r="DK151" s="58"/>
      <c r="DL151" s="58"/>
      <c r="DM151" s="58"/>
      <c r="DN151" s="58"/>
      <c r="DO151" s="58"/>
      <c r="DP151" s="58"/>
      <c r="DQ151" s="58"/>
      <c r="DR151" s="58"/>
      <c r="DS151" s="58"/>
      <c r="DT151" s="58"/>
      <c r="DU151" s="58"/>
      <c r="DV151" s="58"/>
      <c r="DW151" s="58"/>
      <c r="DX151" s="58"/>
      <c r="DY151" s="58"/>
      <c r="DZ151" s="58"/>
      <c r="EA151" s="58"/>
      <c r="EB151" s="58"/>
      <c r="EC151" s="58"/>
      <c r="ED151" s="58"/>
      <c r="EE151" s="58"/>
      <c r="EF151" s="58"/>
      <c r="EG151" s="58"/>
      <c r="EH151" s="58"/>
      <c r="EI151" s="58"/>
      <c r="EJ151" s="58"/>
      <c r="EK151" s="58"/>
      <c r="EL151" s="58"/>
      <c r="EM151" s="58"/>
      <c r="EN151" s="58"/>
      <c r="EO151" s="58"/>
      <c r="EP151" s="58"/>
      <c r="EQ151" s="58"/>
      <c r="ER151" s="58"/>
      <c r="ES151" s="58"/>
      <c r="ET151" s="58"/>
      <c r="EU151" s="58"/>
      <c r="EV151" s="58"/>
      <c r="EW151" s="58"/>
      <c r="EX151" s="58"/>
      <c r="EY151" s="58"/>
      <c r="EZ151" s="58"/>
      <c r="FA151" s="58"/>
      <c r="FB151" s="58"/>
      <c r="FC151" s="58"/>
      <c r="FD151" s="58"/>
      <c r="FE151" s="58"/>
      <c r="FF151" s="58"/>
      <c r="FG151" s="58"/>
      <c r="FH151" s="58"/>
      <c r="FI151" s="58"/>
      <c r="FJ151" s="58"/>
      <c r="FK151" s="58"/>
      <c r="FL151" s="58"/>
      <c r="FM151" s="58"/>
      <c r="FN151" s="58"/>
      <c r="FO151" s="58"/>
      <c r="FP151" s="58"/>
      <c r="FQ151" s="58"/>
      <c r="FR151" s="58"/>
      <c r="FS151" s="58"/>
      <c r="FT151" s="58"/>
      <c r="FU151" s="58"/>
      <c r="FV151" s="58"/>
      <c r="FW151" s="58"/>
      <c r="FX151" s="58"/>
      <c r="FY151" s="58"/>
      <c r="FZ151" s="58"/>
      <c r="GA151" s="58"/>
      <c r="GB151" s="58"/>
      <c r="GC151" s="58"/>
      <c r="GD151" s="58"/>
      <c r="GE151" s="58"/>
      <c r="GF151" s="58"/>
      <c r="GG151" s="58"/>
      <c r="GH151" s="58"/>
      <c r="GI151" s="58"/>
      <c r="GJ151" s="58"/>
      <c r="GK151" s="58"/>
      <c r="GL151" s="58"/>
      <c r="GM151" s="58"/>
      <c r="GN151" s="58"/>
      <c r="GO151" s="58"/>
      <c r="GP151" s="58"/>
      <c r="GQ151" s="58"/>
      <c r="GR151" s="58"/>
      <c r="GS151" s="58"/>
      <c r="GT151" s="58"/>
    </row>
    <row r="152" s="23" customFormat="1" customHeight="1" spans="1:202">
      <c r="A152" s="56"/>
      <c r="B152" s="57"/>
      <c r="C152" s="58"/>
      <c r="D152" s="59"/>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8"/>
      <c r="BY152" s="58"/>
      <c r="BZ152" s="58"/>
      <c r="CA152" s="58"/>
      <c r="CB152" s="58"/>
      <c r="CC152" s="58"/>
      <c r="CD152" s="58"/>
      <c r="CE152" s="58"/>
      <c r="CF152" s="58"/>
      <c r="CG152" s="58"/>
      <c r="CH152" s="58"/>
      <c r="CI152" s="58"/>
      <c r="CJ152" s="58"/>
      <c r="CK152" s="58"/>
      <c r="CL152" s="58"/>
      <c r="CM152" s="58"/>
      <c r="CN152" s="58"/>
      <c r="CO152" s="58"/>
      <c r="CP152" s="58"/>
      <c r="CQ152" s="58"/>
      <c r="CR152" s="58"/>
      <c r="CS152" s="58"/>
      <c r="CT152" s="58"/>
      <c r="CU152" s="58"/>
      <c r="CV152" s="58"/>
      <c r="CW152" s="58"/>
      <c r="CX152" s="58"/>
      <c r="CY152" s="58"/>
      <c r="CZ152" s="58"/>
      <c r="DA152" s="58"/>
      <c r="DB152" s="58"/>
      <c r="DC152" s="58"/>
      <c r="DD152" s="58"/>
      <c r="DE152" s="58"/>
      <c r="DF152" s="58"/>
      <c r="DG152" s="58"/>
      <c r="DH152" s="58"/>
      <c r="DI152" s="58"/>
      <c r="DJ152" s="58"/>
      <c r="DK152" s="58"/>
      <c r="DL152" s="58"/>
      <c r="DM152" s="58"/>
      <c r="DN152" s="58"/>
      <c r="DO152" s="58"/>
      <c r="DP152" s="58"/>
      <c r="DQ152" s="58"/>
      <c r="DR152" s="58"/>
      <c r="DS152" s="58"/>
      <c r="DT152" s="58"/>
      <c r="DU152" s="58"/>
      <c r="DV152" s="58"/>
      <c r="DW152" s="58"/>
      <c r="DX152" s="58"/>
      <c r="DY152" s="58"/>
      <c r="DZ152" s="58"/>
      <c r="EA152" s="58"/>
      <c r="EB152" s="58"/>
      <c r="EC152" s="58"/>
      <c r="ED152" s="58"/>
      <c r="EE152" s="58"/>
      <c r="EF152" s="58"/>
      <c r="EG152" s="58"/>
      <c r="EH152" s="58"/>
      <c r="EI152" s="58"/>
      <c r="EJ152" s="58"/>
      <c r="EK152" s="58"/>
      <c r="EL152" s="58"/>
      <c r="EM152" s="58"/>
      <c r="EN152" s="58"/>
      <c r="EO152" s="58"/>
      <c r="EP152" s="58"/>
      <c r="EQ152" s="58"/>
      <c r="ER152" s="58"/>
      <c r="ES152" s="58"/>
      <c r="ET152" s="58"/>
      <c r="EU152" s="58"/>
      <c r="EV152" s="58"/>
      <c r="EW152" s="58"/>
      <c r="EX152" s="58"/>
      <c r="EY152" s="58"/>
      <c r="EZ152" s="58"/>
      <c r="FA152" s="58"/>
      <c r="FB152" s="58"/>
      <c r="FC152" s="58"/>
      <c r="FD152" s="58"/>
      <c r="FE152" s="58"/>
      <c r="FF152" s="58"/>
      <c r="FG152" s="58"/>
      <c r="FH152" s="58"/>
      <c r="FI152" s="58"/>
      <c r="FJ152" s="58"/>
      <c r="FK152" s="58"/>
      <c r="FL152" s="58"/>
      <c r="FM152" s="58"/>
      <c r="FN152" s="58"/>
      <c r="FO152" s="58"/>
      <c r="FP152" s="58"/>
      <c r="FQ152" s="58"/>
      <c r="FR152" s="58"/>
      <c r="FS152" s="58"/>
      <c r="FT152" s="58"/>
      <c r="FU152" s="58"/>
      <c r="FV152" s="58"/>
      <c r="FW152" s="58"/>
      <c r="FX152" s="58"/>
      <c r="FY152" s="58"/>
      <c r="FZ152" s="58"/>
      <c r="GA152" s="58"/>
      <c r="GB152" s="58"/>
      <c r="GC152" s="58"/>
      <c r="GD152" s="58"/>
      <c r="GE152" s="58"/>
      <c r="GF152" s="58"/>
      <c r="GG152" s="58"/>
      <c r="GH152" s="58"/>
      <c r="GI152" s="58"/>
      <c r="GJ152" s="58"/>
      <c r="GK152" s="58"/>
      <c r="GL152" s="58"/>
      <c r="GM152" s="58"/>
      <c r="GN152" s="58"/>
      <c r="GO152" s="58"/>
      <c r="GP152" s="58"/>
      <c r="GQ152" s="58"/>
      <c r="GR152" s="58"/>
      <c r="GS152" s="58"/>
      <c r="GT152" s="58"/>
    </row>
    <row r="153" s="23" customFormat="1" customHeight="1" spans="1:202">
      <c r="A153" s="56"/>
      <c r="B153" s="57"/>
      <c r="C153" s="58"/>
      <c r="D153" s="59"/>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8"/>
      <c r="BY153" s="58"/>
      <c r="BZ153" s="58"/>
      <c r="CA153" s="58"/>
      <c r="CB153" s="58"/>
      <c r="CC153" s="58"/>
      <c r="CD153" s="58"/>
      <c r="CE153" s="58"/>
      <c r="CF153" s="58"/>
      <c r="CG153" s="58"/>
      <c r="CH153" s="58"/>
      <c r="CI153" s="58"/>
      <c r="CJ153" s="58"/>
      <c r="CK153" s="58"/>
      <c r="CL153" s="58"/>
      <c r="CM153" s="58"/>
      <c r="CN153" s="58"/>
      <c r="CO153" s="58"/>
      <c r="CP153" s="58"/>
      <c r="CQ153" s="58"/>
      <c r="CR153" s="58"/>
      <c r="CS153" s="58"/>
      <c r="CT153" s="58"/>
      <c r="CU153" s="58"/>
      <c r="CV153" s="58"/>
      <c r="CW153" s="58"/>
      <c r="CX153" s="58"/>
      <c r="CY153" s="58"/>
      <c r="CZ153" s="58"/>
      <c r="DA153" s="58"/>
      <c r="DB153" s="58"/>
      <c r="DC153" s="58"/>
      <c r="DD153" s="58"/>
      <c r="DE153" s="58"/>
      <c r="DF153" s="58"/>
      <c r="DG153" s="58"/>
      <c r="DH153" s="58"/>
      <c r="DI153" s="58"/>
      <c r="DJ153" s="58"/>
      <c r="DK153" s="58"/>
      <c r="DL153" s="58"/>
      <c r="DM153" s="58"/>
      <c r="DN153" s="58"/>
      <c r="DO153" s="58"/>
      <c r="DP153" s="58"/>
      <c r="DQ153" s="58"/>
      <c r="DR153" s="58"/>
      <c r="DS153" s="58"/>
      <c r="DT153" s="58"/>
      <c r="DU153" s="58"/>
      <c r="DV153" s="58"/>
      <c r="DW153" s="58"/>
      <c r="DX153" s="58"/>
      <c r="DY153" s="58"/>
      <c r="DZ153" s="58"/>
      <c r="EA153" s="58"/>
      <c r="EB153" s="58"/>
      <c r="EC153" s="58"/>
      <c r="ED153" s="58"/>
      <c r="EE153" s="58"/>
      <c r="EF153" s="58"/>
      <c r="EG153" s="58"/>
      <c r="EH153" s="58"/>
      <c r="EI153" s="58"/>
      <c r="EJ153" s="58"/>
      <c r="EK153" s="58"/>
      <c r="EL153" s="58"/>
      <c r="EM153" s="58"/>
      <c r="EN153" s="58"/>
      <c r="EO153" s="58"/>
      <c r="EP153" s="58"/>
      <c r="EQ153" s="58"/>
      <c r="ER153" s="58"/>
      <c r="ES153" s="58"/>
      <c r="ET153" s="58"/>
      <c r="EU153" s="58"/>
      <c r="EV153" s="58"/>
      <c r="EW153" s="58"/>
      <c r="EX153" s="58"/>
      <c r="EY153" s="58"/>
      <c r="EZ153" s="58"/>
      <c r="FA153" s="58"/>
      <c r="FB153" s="58"/>
      <c r="FC153" s="58"/>
      <c r="FD153" s="58"/>
      <c r="FE153" s="58"/>
      <c r="FF153" s="58"/>
      <c r="FG153" s="58"/>
      <c r="FH153" s="58"/>
      <c r="FI153" s="58"/>
      <c r="FJ153" s="58"/>
      <c r="FK153" s="58"/>
      <c r="FL153" s="58"/>
      <c r="FM153" s="58"/>
      <c r="FN153" s="58"/>
      <c r="FO153" s="58"/>
      <c r="FP153" s="58"/>
      <c r="FQ153" s="58"/>
      <c r="FR153" s="58"/>
      <c r="FS153" s="58"/>
      <c r="FT153" s="58"/>
      <c r="FU153" s="58"/>
      <c r="FV153" s="58"/>
      <c r="FW153" s="58"/>
      <c r="FX153" s="58"/>
      <c r="FY153" s="58"/>
      <c r="FZ153" s="58"/>
      <c r="GA153" s="58"/>
      <c r="GB153" s="58"/>
      <c r="GC153" s="58"/>
      <c r="GD153" s="58"/>
      <c r="GE153" s="58"/>
      <c r="GF153" s="58"/>
      <c r="GG153" s="58"/>
      <c r="GH153" s="58"/>
      <c r="GI153" s="58"/>
      <c r="GJ153" s="58"/>
      <c r="GK153" s="58"/>
      <c r="GL153" s="58"/>
      <c r="GM153" s="58"/>
      <c r="GN153" s="58"/>
      <c r="GO153" s="58"/>
      <c r="GP153" s="58"/>
      <c r="GQ153" s="58"/>
      <c r="GR153" s="58"/>
      <c r="GS153" s="58"/>
      <c r="GT153" s="58"/>
    </row>
    <row r="154" s="23" customFormat="1" customHeight="1" spans="1:202">
      <c r="A154" s="56"/>
      <c r="B154" s="57"/>
      <c r="C154" s="58"/>
      <c r="D154" s="59"/>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58"/>
      <c r="CB154" s="58"/>
      <c r="CC154" s="58"/>
      <c r="CD154" s="58"/>
      <c r="CE154" s="58"/>
      <c r="CF154" s="58"/>
      <c r="CG154" s="58"/>
      <c r="CH154" s="58"/>
      <c r="CI154" s="58"/>
      <c r="CJ154" s="58"/>
      <c r="CK154" s="58"/>
      <c r="CL154" s="58"/>
      <c r="CM154" s="58"/>
      <c r="CN154" s="58"/>
      <c r="CO154" s="58"/>
      <c r="CP154" s="58"/>
      <c r="CQ154" s="58"/>
      <c r="CR154" s="58"/>
      <c r="CS154" s="58"/>
      <c r="CT154" s="58"/>
      <c r="CU154" s="58"/>
      <c r="CV154" s="58"/>
      <c r="CW154" s="58"/>
      <c r="CX154" s="58"/>
      <c r="CY154" s="58"/>
      <c r="CZ154" s="58"/>
      <c r="DA154" s="58"/>
      <c r="DB154" s="58"/>
      <c r="DC154" s="58"/>
      <c r="DD154" s="58"/>
      <c r="DE154" s="58"/>
      <c r="DF154" s="58"/>
      <c r="DG154" s="58"/>
      <c r="DH154" s="58"/>
      <c r="DI154" s="58"/>
      <c r="DJ154" s="58"/>
      <c r="DK154" s="58"/>
      <c r="DL154" s="58"/>
      <c r="DM154" s="58"/>
      <c r="DN154" s="58"/>
      <c r="DO154" s="58"/>
      <c r="DP154" s="58"/>
      <c r="DQ154" s="58"/>
      <c r="DR154" s="58"/>
      <c r="DS154" s="58"/>
      <c r="DT154" s="58"/>
      <c r="DU154" s="58"/>
      <c r="DV154" s="58"/>
      <c r="DW154" s="58"/>
      <c r="DX154" s="58"/>
      <c r="DY154" s="58"/>
      <c r="DZ154" s="58"/>
      <c r="EA154" s="58"/>
      <c r="EB154" s="58"/>
      <c r="EC154" s="58"/>
      <c r="ED154" s="58"/>
      <c r="EE154" s="58"/>
      <c r="EF154" s="58"/>
      <c r="EG154" s="58"/>
      <c r="EH154" s="58"/>
      <c r="EI154" s="58"/>
      <c r="EJ154" s="58"/>
      <c r="EK154" s="58"/>
      <c r="EL154" s="58"/>
      <c r="EM154" s="58"/>
      <c r="EN154" s="58"/>
      <c r="EO154" s="58"/>
      <c r="EP154" s="58"/>
      <c r="EQ154" s="58"/>
      <c r="ER154" s="58"/>
      <c r="ES154" s="58"/>
      <c r="ET154" s="58"/>
      <c r="EU154" s="58"/>
      <c r="EV154" s="58"/>
      <c r="EW154" s="58"/>
      <c r="EX154" s="58"/>
      <c r="EY154" s="58"/>
      <c r="EZ154" s="58"/>
      <c r="FA154" s="58"/>
      <c r="FB154" s="58"/>
      <c r="FC154" s="58"/>
      <c r="FD154" s="58"/>
      <c r="FE154" s="58"/>
      <c r="FF154" s="58"/>
      <c r="FG154" s="58"/>
      <c r="FH154" s="58"/>
      <c r="FI154" s="58"/>
      <c r="FJ154" s="58"/>
      <c r="FK154" s="58"/>
      <c r="FL154" s="58"/>
      <c r="FM154" s="58"/>
      <c r="FN154" s="58"/>
      <c r="FO154" s="58"/>
      <c r="FP154" s="58"/>
      <c r="FQ154" s="58"/>
      <c r="FR154" s="58"/>
      <c r="FS154" s="58"/>
      <c r="FT154" s="58"/>
      <c r="FU154" s="58"/>
      <c r="FV154" s="58"/>
      <c r="FW154" s="58"/>
      <c r="FX154" s="58"/>
      <c r="FY154" s="58"/>
      <c r="FZ154" s="58"/>
      <c r="GA154" s="58"/>
      <c r="GB154" s="58"/>
      <c r="GC154" s="58"/>
      <c r="GD154" s="58"/>
      <c r="GE154" s="58"/>
      <c r="GF154" s="58"/>
      <c r="GG154" s="58"/>
      <c r="GH154" s="58"/>
      <c r="GI154" s="58"/>
      <c r="GJ154" s="58"/>
      <c r="GK154" s="58"/>
      <c r="GL154" s="58"/>
      <c r="GM154" s="58"/>
      <c r="GN154" s="58"/>
      <c r="GO154" s="58"/>
      <c r="GP154" s="58"/>
      <c r="GQ154" s="58"/>
      <c r="GR154" s="58"/>
      <c r="GS154" s="58"/>
      <c r="GT154" s="58"/>
    </row>
    <row r="155" s="23" customFormat="1" customHeight="1" spans="1:202">
      <c r="A155" s="56"/>
      <c r="B155" s="57"/>
      <c r="C155" s="58"/>
      <c r="D155" s="59"/>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8"/>
      <c r="CV155" s="58"/>
      <c r="CW155" s="58"/>
      <c r="CX155" s="58"/>
      <c r="CY155" s="58"/>
      <c r="CZ155" s="58"/>
      <c r="DA155" s="58"/>
      <c r="DB155" s="58"/>
      <c r="DC155" s="58"/>
      <c r="DD155" s="58"/>
      <c r="DE155" s="58"/>
      <c r="DF155" s="58"/>
      <c r="DG155" s="58"/>
      <c r="DH155" s="58"/>
      <c r="DI155" s="58"/>
      <c r="DJ155" s="58"/>
      <c r="DK155" s="58"/>
      <c r="DL155" s="58"/>
      <c r="DM155" s="58"/>
      <c r="DN155" s="58"/>
      <c r="DO155" s="58"/>
      <c r="DP155" s="58"/>
      <c r="DQ155" s="58"/>
      <c r="DR155" s="58"/>
      <c r="DS155" s="58"/>
      <c r="DT155" s="58"/>
      <c r="DU155" s="58"/>
      <c r="DV155" s="58"/>
      <c r="DW155" s="58"/>
      <c r="DX155" s="58"/>
      <c r="DY155" s="58"/>
      <c r="DZ155" s="58"/>
      <c r="EA155" s="58"/>
      <c r="EB155" s="58"/>
      <c r="EC155" s="58"/>
      <c r="ED155" s="58"/>
      <c r="EE155" s="58"/>
      <c r="EF155" s="58"/>
      <c r="EG155" s="58"/>
      <c r="EH155" s="58"/>
      <c r="EI155" s="58"/>
      <c r="EJ155" s="58"/>
      <c r="EK155" s="58"/>
      <c r="EL155" s="58"/>
      <c r="EM155" s="58"/>
      <c r="EN155" s="58"/>
      <c r="EO155" s="58"/>
      <c r="EP155" s="58"/>
      <c r="EQ155" s="58"/>
      <c r="ER155" s="58"/>
      <c r="ES155" s="58"/>
      <c r="ET155" s="58"/>
      <c r="EU155" s="58"/>
      <c r="EV155" s="58"/>
      <c r="EW155" s="58"/>
      <c r="EX155" s="58"/>
      <c r="EY155" s="58"/>
      <c r="EZ155" s="58"/>
      <c r="FA155" s="58"/>
      <c r="FB155" s="58"/>
      <c r="FC155" s="58"/>
      <c r="FD155" s="58"/>
      <c r="FE155" s="58"/>
      <c r="FF155" s="58"/>
      <c r="FG155" s="58"/>
      <c r="FH155" s="58"/>
      <c r="FI155" s="58"/>
      <c r="FJ155" s="58"/>
      <c r="FK155" s="58"/>
      <c r="FL155" s="58"/>
      <c r="FM155" s="58"/>
      <c r="FN155" s="58"/>
      <c r="FO155" s="58"/>
      <c r="FP155" s="58"/>
      <c r="FQ155" s="58"/>
      <c r="FR155" s="58"/>
      <c r="FS155" s="58"/>
      <c r="FT155" s="58"/>
      <c r="FU155" s="58"/>
      <c r="FV155" s="58"/>
      <c r="FW155" s="58"/>
      <c r="FX155" s="58"/>
      <c r="FY155" s="58"/>
      <c r="FZ155" s="58"/>
      <c r="GA155" s="58"/>
      <c r="GB155" s="58"/>
      <c r="GC155" s="58"/>
      <c r="GD155" s="58"/>
      <c r="GE155" s="58"/>
      <c r="GF155" s="58"/>
      <c r="GG155" s="58"/>
      <c r="GH155" s="58"/>
      <c r="GI155" s="58"/>
      <c r="GJ155" s="58"/>
      <c r="GK155" s="58"/>
      <c r="GL155" s="58"/>
      <c r="GM155" s="58"/>
      <c r="GN155" s="58"/>
      <c r="GO155" s="58"/>
      <c r="GP155" s="58"/>
      <c r="GQ155" s="58"/>
      <c r="GR155" s="58"/>
      <c r="GS155" s="58"/>
      <c r="GT155" s="58"/>
    </row>
    <row r="156" s="23" customFormat="1" customHeight="1" spans="1:202">
      <c r="A156" s="56"/>
      <c r="B156" s="57"/>
      <c r="C156" s="58"/>
      <c r="D156" s="59"/>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8"/>
      <c r="CV156" s="58"/>
      <c r="CW156" s="58"/>
      <c r="CX156" s="58"/>
      <c r="CY156" s="58"/>
      <c r="CZ156" s="58"/>
      <c r="DA156" s="58"/>
      <c r="DB156" s="58"/>
      <c r="DC156" s="58"/>
      <c r="DD156" s="58"/>
      <c r="DE156" s="58"/>
      <c r="DF156" s="58"/>
      <c r="DG156" s="58"/>
      <c r="DH156" s="58"/>
      <c r="DI156" s="58"/>
      <c r="DJ156" s="58"/>
      <c r="DK156" s="58"/>
      <c r="DL156" s="58"/>
      <c r="DM156" s="58"/>
      <c r="DN156" s="58"/>
      <c r="DO156" s="58"/>
      <c r="DP156" s="58"/>
      <c r="DQ156" s="58"/>
      <c r="DR156" s="58"/>
      <c r="DS156" s="58"/>
      <c r="DT156" s="58"/>
      <c r="DU156" s="58"/>
      <c r="DV156" s="58"/>
      <c r="DW156" s="58"/>
      <c r="DX156" s="58"/>
      <c r="DY156" s="58"/>
      <c r="DZ156" s="58"/>
      <c r="EA156" s="58"/>
      <c r="EB156" s="58"/>
      <c r="EC156" s="58"/>
      <c r="ED156" s="58"/>
      <c r="EE156" s="58"/>
      <c r="EF156" s="58"/>
      <c r="EG156" s="58"/>
      <c r="EH156" s="58"/>
      <c r="EI156" s="58"/>
      <c r="EJ156" s="58"/>
      <c r="EK156" s="58"/>
      <c r="EL156" s="58"/>
      <c r="EM156" s="58"/>
      <c r="EN156" s="58"/>
      <c r="EO156" s="58"/>
      <c r="EP156" s="58"/>
      <c r="EQ156" s="58"/>
      <c r="ER156" s="58"/>
      <c r="ES156" s="58"/>
      <c r="ET156" s="58"/>
      <c r="EU156" s="58"/>
      <c r="EV156" s="58"/>
      <c r="EW156" s="58"/>
      <c r="EX156" s="58"/>
      <c r="EY156" s="58"/>
      <c r="EZ156" s="58"/>
      <c r="FA156" s="58"/>
      <c r="FB156" s="58"/>
      <c r="FC156" s="58"/>
      <c r="FD156" s="58"/>
      <c r="FE156" s="58"/>
      <c r="FF156" s="58"/>
      <c r="FG156" s="58"/>
      <c r="FH156" s="58"/>
      <c r="FI156" s="58"/>
      <c r="FJ156" s="58"/>
      <c r="FK156" s="58"/>
      <c r="FL156" s="58"/>
      <c r="FM156" s="58"/>
      <c r="FN156" s="58"/>
      <c r="FO156" s="58"/>
      <c r="FP156" s="58"/>
      <c r="FQ156" s="58"/>
      <c r="FR156" s="58"/>
      <c r="FS156" s="58"/>
      <c r="FT156" s="58"/>
      <c r="FU156" s="58"/>
      <c r="FV156" s="58"/>
      <c r="FW156" s="58"/>
      <c r="FX156" s="58"/>
      <c r="FY156" s="58"/>
      <c r="FZ156" s="58"/>
      <c r="GA156" s="58"/>
      <c r="GB156" s="58"/>
      <c r="GC156" s="58"/>
      <c r="GD156" s="58"/>
      <c r="GE156" s="58"/>
      <c r="GF156" s="58"/>
      <c r="GG156" s="58"/>
      <c r="GH156" s="58"/>
      <c r="GI156" s="58"/>
      <c r="GJ156" s="58"/>
      <c r="GK156" s="58"/>
      <c r="GL156" s="58"/>
      <c r="GM156" s="58"/>
      <c r="GN156" s="58"/>
      <c r="GO156" s="58"/>
      <c r="GP156" s="58"/>
      <c r="GQ156" s="58"/>
      <c r="GR156" s="58"/>
      <c r="GS156" s="58"/>
      <c r="GT156" s="58"/>
    </row>
    <row r="157" s="23" customFormat="1" customHeight="1" spans="1:202">
      <c r="A157" s="56"/>
      <c r="B157" s="57"/>
      <c r="C157" s="58"/>
      <c r="D157" s="59"/>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8"/>
      <c r="CV157" s="58"/>
      <c r="CW157" s="58"/>
      <c r="CX157" s="58"/>
      <c r="CY157" s="58"/>
      <c r="CZ157" s="58"/>
      <c r="DA157" s="58"/>
      <c r="DB157" s="58"/>
      <c r="DC157" s="58"/>
      <c r="DD157" s="58"/>
      <c r="DE157" s="58"/>
      <c r="DF157" s="58"/>
      <c r="DG157" s="58"/>
      <c r="DH157" s="58"/>
      <c r="DI157" s="58"/>
      <c r="DJ157" s="58"/>
      <c r="DK157" s="58"/>
      <c r="DL157" s="58"/>
      <c r="DM157" s="58"/>
      <c r="DN157" s="58"/>
      <c r="DO157" s="58"/>
      <c r="DP157" s="58"/>
      <c r="DQ157" s="58"/>
      <c r="DR157" s="58"/>
      <c r="DS157" s="58"/>
      <c r="DT157" s="58"/>
      <c r="DU157" s="58"/>
      <c r="DV157" s="58"/>
      <c r="DW157" s="58"/>
      <c r="DX157" s="58"/>
      <c r="DY157" s="58"/>
      <c r="DZ157" s="58"/>
      <c r="EA157" s="58"/>
      <c r="EB157" s="58"/>
      <c r="EC157" s="58"/>
      <c r="ED157" s="58"/>
      <c r="EE157" s="58"/>
      <c r="EF157" s="58"/>
      <c r="EG157" s="58"/>
      <c r="EH157" s="58"/>
      <c r="EI157" s="58"/>
      <c r="EJ157" s="58"/>
      <c r="EK157" s="58"/>
      <c r="EL157" s="58"/>
      <c r="EM157" s="58"/>
      <c r="EN157" s="58"/>
      <c r="EO157" s="58"/>
      <c r="EP157" s="58"/>
      <c r="EQ157" s="58"/>
      <c r="ER157" s="58"/>
      <c r="ES157" s="58"/>
      <c r="ET157" s="58"/>
      <c r="EU157" s="58"/>
      <c r="EV157" s="58"/>
      <c r="EW157" s="58"/>
      <c r="EX157" s="58"/>
      <c r="EY157" s="58"/>
      <c r="EZ157" s="58"/>
      <c r="FA157" s="58"/>
      <c r="FB157" s="58"/>
      <c r="FC157" s="58"/>
      <c r="FD157" s="58"/>
      <c r="FE157" s="58"/>
      <c r="FF157" s="58"/>
      <c r="FG157" s="58"/>
      <c r="FH157" s="58"/>
      <c r="FI157" s="58"/>
      <c r="FJ157" s="58"/>
      <c r="FK157" s="58"/>
      <c r="FL157" s="58"/>
      <c r="FM157" s="58"/>
      <c r="FN157" s="58"/>
      <c r="FO157" s="58"/>
      <c r="FP157" s="58"/>
      <c r="FQ157" s="58"/>
      <c r="FR157" s="58"/>
      <c r="FS157" s="58"/>
      <c r="FT157" s="58"/>
      <c r="FU157" s="58"/>
      <c r="FV157" s="58"/>
      <c r="FW157" s="58"/>
      <c r="FX157" s="58"/>
      <c r="FY157" s="58"/>
      <c r="FZ157" s="58"/>
      <c r="GA157" s="58"/>
      <c r="GB157" s="58"/>
      <c r="GC157" s="58"/>
      <c r="GD157" s="58"/>
      <c r="GE157" s="58"/>
      <c r="GF157" s="58"/>
      <c r="GG157" s="58"/>
      <c r="GH157" s="58"/>
      <c r="GI157" s="58"/>
      <c r="GJ157" s="58"/>
      <c r="GK157" s="58"/>
      <c r="GL157" s="58"/>
      <c r="GM157" s="58"/>
      <c r="GN157" s="58"/>
      <c r="GO157" s="58"/>
      <c r="GP157" s="58"/>
      <c r="GQ157" s="58"/>
      <c r="GR157" s="58"/>
      <c r="GS157" s="58"/>
      <c r="GT157" s="58"/>
    </row>
    <row r="158" s="23" customFormat="1" customHeight="1" spans="1:202">
      <c r="A158" s="56"/>
      <c r="B158" s="57"/>
      <c r="C158" s="58"/>
      <c r="D158" s="59"/>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8"/>
      <c r="CV158" s="58"/>
      <c r="CW158" s="58"/>
      <c r="CX158" s="58"/>
      <c r="CY158" s="58"/>
      <c r="CZ158" s="58"/>
      <c r="DA158" s="58"/>
      <c r="DB158" s="58"/>
      <c r="DC158" s="58"/>
      <c r="DD158" s="58"/>
      <c r="DE158" s="58"/>
      <c r="DF158" s="58"/>
      <c r="DG158" s="58"/>
      <c r="DH158" s="58"/>
      <c r="DI158" s="58"/>
      <c r="DJ158" s="58"/>
      <c r="DK158" s="58"/>
      <c r="DL158" s="58"/>
      <c r="DM158" s="58"/>
      <c r="DN158" s="58"/>
      <c r="DO158" s="58"/>
      <c r="DP158" s="58"/>
      <c r="DQ158" s="58"/>
      <c r="DR158" s="58"/>
      <c r="DS158" s="58"/>
      <c r="DT158" s="58"/>
      <c r="DU158" s="58"/>
      <c r="DV158" s="58"/>
      <c r="DW158" s="58"/>
      <c r="DX158" s="58"/>
      <c r="DY158" s="58"/>
      <c r="DZ158" s="58"/>
      <c r="EA158" s="58"/>
      <c r="EB158" s="58"/>
      <c r="EC158" s="58"/>
      <c r="ED158" s="58"/>
      <c r="EE158" s="58"/>
      <c r="EF158" s="58"/>
      <c r="EG158" s="58"/>
      <c r="EH158" s="58"/>
      <c r="EI158" s="58"/>
      <c r="EJ158" s="58"/>
      <c r="EK158" s="58"/>
      <c r="EL158" s="58"/>
      <c r="EM158" s="58"/>
      <c r="EN158" s="58"/>
      <c r="EO158" s="58"/>
      <c r="EP158" s="58"/>
      <c r="EQ158" s="58"/>
      <c r="ER158" s="58"/>
      <c r="ES158" s="58"/>
      <c r="ET158" s="58"/>
      <c r="EU158" s="58"/>
      <c r="EV158" s="58"/>
      <c r="EW158" s="58"/>
      <c r="EX158" s="58"/>
      <c r="EY158" s="58"/>
      <c r="EZ158" s="58"/>
      <c r="FA158" s="58"/>
      <c r="FB158" s="58"/>
      <c r="FC158" s="58"/>
      <c r="FD158" s="58"/>
      <c r="FE158" s="58"/>
      <c r="FF158" s="58"/>
      <c r="FG158" s="58"/>
      <c r="FH158" s="58"/>
      <c r="FI158" s="58"/>
      <c r="FJ158" s="58"/>
      <c r="FK158" s="58"/>
      <c r="FL158" s="58"/>
      <c r="FM158" s="58"/>
      <c r="FN158" s="58"/>
      <c r="FO158" s="58"/>
      <c r="FP158" s="58"/>
      <c r="FQ158" s="58"/>
      <c r="FR158" s="58"/>
      <c r="FS158" s="58"/>
      <c r="FT158" s="58"/>
      <c r="FU158" s="58"/>
      <c r="FV158" s="58"/>
      <c r="FW158" s="58"/>
      <c r="FX158" s="58"/>
      <c r="FY158" s="58"/>
      <c r="FZ158" s="58"/>
      <c r="GA158" s="58"/>
      <c r="GB158" s="58"/>
      <c r="GC158" s="58"/>
      <c r="GD158" s="58"/>
      <c r="GE158" s="58"/>
      <c r="GF158" s="58"/>
      <c r="GG158" s="58"/>
      <c r="GH158" s="58"/>
      <c r="GI158" s="58"/>
      <c r="GJ158" s="58"/>
      <c r="GK158" s="58"/>
      <c r="GL158" s="58"/>
      <c r="GM158" s="58"/>
      <c r="GN158" s="58"/>
      <c r="GO158" s="58"/>
      <c r="GP158" s="58"/>
      <c r="GQ158" s="58"/>
      <c r="GR158" s="58"/>
      <c r="GS158" s="58"/>
      <c r="GT158" s="58"/>
    </row>
    <row r="159" s="23" customFormat="1" customHeight="1" spans="1:202">
      <c r="A159" s="56"/>
      <c r="B159" s="57"/>
      <c r="C159" s="58"/>
      <c r="D159" s="59"/>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8"/>
      <c r="CV159" s="58"/>
      <c r="CW159" s="58"/>
      <c r="CX159" s="58"/>
      <c r="CY159" s="58"/>
      <c r="CZ159" s="58"/>
      <c r="DA159" s="58"/>
      <c r="DB159" s="58"/>
      <c r="DC159" s="58"/>
      <c r="DD159" s="58"/>
      <c r="DE159" s="58"/>
      <c r="DF159" s="58"/>
      <c r="DG159" s="58"/>
      <c r="DH159" s="58"/>
      <c r="DI159" s="58"/>
      <c r="DJ159" s="58"/>
      <c r="DK159" s="58"/>
      <c r="DL159" s="58"/>
      <c r="DM159" s="58"/>
      <c r="DN159" s="58"/>
      <c r="DO159" s="58"/>
      <c r="DP159" s="58"/>
      <c r="DQ159" s="58"/>
      <c r="DR159" s="58"/>
      <c r="DS159" s="58"/>
      <c r="DT159" s="58"/>
      <c r="DU159" s="58"/>
      <c r="DV159" s="58"/>
      <c r="DW159" s="58"/>
      <c r="DX159" s="58"/>
      <c r="DY159" s="58"/>
      <c r="DZ159" s="58"/>
      <c r="EA159" s="58"/>
      <c r="EB159" s="58"/>
      <c r="EC159" s="58"/>
      <c r="ED159" s="58"/>
      <c r="EE159" s="58"/>
      <c r="EF159" s="58"/>
      <c r="EG159" s="58"/>
      <c r="EH159" s="58"/>
      <c r="EI159" s="58"/>
      <c r="EJ159" s="58"/>
      <c r="EK159" s="58"/>
      <c r="EL159" s="58"/>
      <c r="EM159" s="58"/>
      <c r="EN159" s="58"/>
      <c r="EO159" s="58"/>
      <c r="EP159" s="58"/>
      <c r="EQ159" s="58"/>
      <c r="ER159" s="58"/>
      <c r="ES159" s="58"/>
      <c r="ET159" s="58"/>
      <c r="EU159" s="58"/>
      <c r="EV159" s="58"/>
      <c r="EW159" s="58"/>
      <c r="EX159" s="58"/>
      <c r="EY159" s="58"/>
      <c r="EZ159" s="58"/>
      <c r="FA159" s="58"/>
      <c r="FB159" s="58"/>
      <c r="FC159" s="58"/>
      <c r="FD159" s="58"/>
      <c r="FE159" s="58"/>
      <c r="FF159" s="58"/>
      <c r="FG159" s="58"/>
      <c r="FH159" s="58"/>
      <c r="FI159" s="58"/>
      <c r="FJ159" s="58"/>
      <c r="FK159" s="58"/>
      <c r="FL159" s="58"/>
      <c r="FM159" s="58"/>
      <c r="FN159" s="58"/>
      <c r="FO159" s="58"/>
      <c r="FP159" s="58"/>
      <c r="FQ159" s="58"/>
      <c r="FR159" s="58"/>
      <c r="FS159" s="58"/>
      <c r="FT159" s="58"/>
      <c r="FU159" s="58"/>
      <c r="FV159" s="58"/>
      <c r="FW159" s="58"/>
      <c r="FX159" s="58"/>
      <c r="FY159" s="58"/>
      <c r="FZ159" s="58"/>
      <c r="GA159" s="58"/>
      <c r="GB159" s="58"/>
      <c r="GC159" s="58"/>
      <c r="GD159" s="58"/>
      <c r="GE159" s="58"/>
      <c r="GF159" s="58"/>
      <c r="GG159" s="58"/>
      <c r="GH159" s="58"/>
      <c r="GI159" s="58"/>
      <c r="GJ159" s="58"/>
      <c r="GK159" s="58"/>
      <c r="GL159" s="58"/>
      <c r="GM159" s="58"/>
      <c r="GN159" s="58"/>
      <c r="GO159" s="58"/>
      <c r="GP159" s="58"/>
      <c r="GQ159" s="58"/>
      <c r="GR159" s="58"/>
      <c r="GS159" s="58"/>
      <c r="GT159" s="58"/>
    </row>
    <row r="160" s="23" customFormat="1" customHeight="1" spans="1:202">
      <c r="A160" s="56"/>
      <c r="B160" s="57"/>
      <c r="C160" s="58"/>
      <c r="D160" s="59"/>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c r="DB160" s="58"/>
      <c r="DC160" s="58"/>
      <c r="DD160" s="58"/>
      <c r="DE160" s="58"/>
      <c r="DF160" s="58"/>
      <c r="DG160" s="58"/>
      <c r="DH160" s="58"/>
      <c r="DI160" s="58"/>
      <c r="DJ160" s="58"/>
      <c r="DK160" s="58"/>
      <c r="DL160" s="58"/>
      <c r="DM160" s="58"/>
      <c r="DN160" s="58"/>
      <c r="DO160" s="58"/>
      <c r="DP160" s="58"/>
      <c r="DQ160" s="58"/>
      <c r="DR160" s="58"/>
      <c r="DS160" s="58"/>
      <c r="DT160" s="58"/>
      <c r="DU160" s="58"/>
      <c r="DV160" s="58"/>
      <c r="DW160" s="58"/>
      <c r="DX160" s="58"/>
      <c r="DY160" s="58"/>
      <c r="DZ160" s="58"/>
      <c r="EA160" s="58"/>
      <c r="EB160" s="58"/>
      <c r="EC160" s="58"/>
      <c r="ED160" s="58"/>
      <c r="EE160" s="58"/>
      <c r="EF160" s="58"/>
      <c r="EG160" s="58"/>
      <c r="EH160" s="58"/>
      <c r="EI160" s="58"/>
      <c r="EJ160" s="58"/>
      <c r="EK160" s="58"/>
      <c r="EL160" s="58"/>
      <c r="EM160" s="58"/>
      <c r="EN160" s="58"/>
      <c r="EO160" s="58"/>
      <c r="EP160" s="58"/>
      <c r="EQ160" s="58"/>
      <c r="ER160" s="58"/>
      <c r="ES160" s="58"/>
      <c r="ET160" s="58"/>
      <c r="EU160" s="58"/>
      <c r="EV160" s="58"/>
      <c r="EW160" s="58"/>
      <c r="EX160" s="58"/>
      <c r="EY160" s="58"/>
      <c r="EZ160" s="58"/>
      <c r="FA160" s="58"/>
      <c r="FB160" s="58"/>
      <c r="FC160" s="58"/>
      <c r="FD160" s="58"/>
      <c r="FE160" s="58"/>
      <c r="FF160" s="58"/>
      <c r="FG160" s="58"/>
      <c r="FH160" s="58"/>
      <c r="FI160" s="58"/>
      <c r="FJ160" s="58"/>
      <c r="FK160" s="58"/>
      <c r="FL160" s="58"/>
      <c r="FM160" s="58"/>
      <c r="FN160" s="58"/>
      <c r="FO160" s="58"/>
      <c r="FP160" s="58"/>
      <c r="FQ160" s="58"/>
      <c r="FR160" s="58"/>
      <c r="FS160" s="58"/>
      <c r="FT160" s="58"/>
      <c r="FU160" s="58"/>
      <c r="FV160" s="58"/>
      <c r="FW160" s="58"/>
      <c r="FX160" s="58"/>
      <c r="FY160" s="58"/>
      <c r="FZ160" s="58"/>
      <c r="GA160" s="58"/>
      <c r="GB160" s="58"/>
      <c r="GC160" s="58"/>
      <c r="GD160" s="58"/>
      <c r="GE160" s="58"/>
      <c r="GF160" s="58"/>
      <c r="GG160" s="58"/>
      <c r="GH160" s="58"/>
      <c r="GI160" s="58"/>
      <c r="GJ160" s="58"/>
      <c r="GK160" s="58"/>
      <c r="GL160" s="58"/>
      <c r="GM160" s="58"/>
      <c r="GN160" s="58"/>
      <c r="GO160" s="58"/>
      <c r="GP160" s="58"/>
      <c r="GQ160" s="58"/>
      <c r="GR160" s="58"/>
      <c r="GS160" s="58"/>
      <c r="GT160" s="58"/>
    </row>
    <row r="161" s="23" customFormat="1" customHeight="1" spans="1:202">
      <c r="A161" s="56"/>
      <c r="B161" s="57"/>
      <c r="C161" s="58"/>
      <c r="D161" s="59"/>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58"/>
      <c r="CC161" s="58"/>
      <c r="CD161" s="58"/>
      <c r="CE161" s="58"/>
      <c r="CF161" s="58"/>
      <c r="CG161" s="58"/>
      <c r="CH161" s="58"/>
      <c r="CI161" s="58"/>
      <c r="CJ161" s="58"/>
      <c r="CK161" s="58"/>
      <c r="CL161" s="58"/>
      <c r="CM161" s="58"/>
      <c r="CN161" s="58"/>
      <c r="CO161" s="58"/>
      <c r="CP161" s="58"/>
      <c r="CQ161" s="58"/>
      <c r="CR161" s="58"/>
      <c r="CS161" s="58"/>
      <c r="CT161" s="58"/>
      <c r="CU161" s="58"/>
      <c r="CV161" s="58"/>
      <c r="CW161" s="58"/>
      <c r="CX161" s="58"/>
      <c r="CY161" s="58"/>
      <c r="CZ161" s="58"/>
      <c r="DA161" s="58"/>
      <c r="DB161" s="58"/>
      <c r="DC161" s="58"/>
      <c r="DD161" s="58"/>
      <c r="DE161" s="58"/>
      <c r="DF161" s="58"/>
      <c r="DG161" s="58"/>
      <c r="DH161" s="58"/>
      <c r="DI161" s="58"/>
      <c r="DJ161" s="58"/>
      <c r="DK161" s="58"/>
      <c r="DL161" s="58"/>
      <c r="DM161" s="58"/>
      <c r="DN161" s="58"/>
      <c r="DO161" s="58"/>
      <c r="DP161" s="58"/>
      <c r="DQ161" s="58"/>
      <c r="DR161" s="58"/>
      <c r="DS161" s="58"/>
      <c r="DT161" s="58"/>
      <c r="DU161" s="58"/>
      <c r="DV161" s="58"/>
      <c r="DW161" s="58"/>
      <c r="DX161" s="58"/>
      <c r="DY161" s="58"/>
      <c r="DZ161" s="58"/>
      <c r="EA161" s="58"/>
      <c r="EB161" s="58"/>
      <c r="EC161" s="58"/>
      <c r="ED161" s="58"/>
      <c r="EE161" s="58"/>
      <c r="EF161" s="58"/>
      <c r="EG161" s="58"/>
      <c r="EH161" s="58"/>
      <c r="EI161" s="58"/>
      <c r="EJ161" s="58"/>
      <c r="EK161" s="58"/>
      <c r="EL161" s="58"/>
      <c r="EM161" s="58"/>
      <c r="EN161" s="58"/>
      <c r="EO161" s="58"/>
      <c r="EP161" s="58"/>
      <c r="EQ161" s="58"/>
      <c r="ER161" s="58"/>
      <c r="ES161" s="58"/>
      <c r="ET161" s="58"/>
      <c r="EU161" s="58"/>
      <c r="EV161" s="58"/>
      <c r="EW161" s="58"/>
      <c r="EX161" s="58"/>
      <c r="EY161" s="58"/>
      <c r="EZ161" s="58"/>
      <c r="FA161" s="58"/>
      <c r="FB161" s="58"/>
      <c r="FC161" s="58"/>
      <c r="FD161" s="58"/>
      <c r="FE161" s="58"/>
      <c r="FF161" s="58"/>
      <c r="FG161" s="58"/>
      <c r="FH161" s="58"/>
      <c r="FI161" s="58"/>
      <c r="FJ161" s="58"/>
      <c r="FK161" s="58"/>
      <c r="FL161" s="58"/>
      <c r="FM161" s="58"/>
      <c r="FN161" s="58"/>
      <c r="FO161" s="58"/>
      <c r="FP161" s="58"/>
      <c r="FQ161" s="58"/>
      <c r="FR161" s="58"/>
      <c r="FS161" s="58"/>
      <c r="FT161" s="58"/>
      <c r="FU161" s="58"/>
      <c r="FV161" s="58"/>
      <c r="FW161" s="58"/>
      <c r="FX161" s="58"/>
      <c r="FY161" s="58"/>
      <c r="FZ161" s="58"/>
      <c r="GA161" s="58"/>
      <c r="GB161" s="58"/>
      <c r="GC161" s="58"/>
      <c r="GD161" s="58"/>
      <c r="GE161" s="58"/>
      <c r="GF161" s="58"/>
      <c r="GG161" s="58"/>
      <c r="GH161" s="58"/>
      <c r="GI161" s="58"/>
      <c r="GJ161" s="58"/>
      <c r="GK161" s="58"/>
      <c r="GL161" s="58"/>
      <c r="GM161" s="58"/>
      <c r="GN161" s="58"/>
      <c r="GO161" s="58"/>
      <c r="GP161" s="58"/>
      <c r="GQ161" s="58"/>
      <c r="GR161" s="58"/>
      <c r="GS161" s="58"/>
      <c r="GT161" s="58"/>
    </row>
    <row r="162" s="23" customFormat="1" customHeight="1" spans="1:202">
      <c r="A162" s="56"/>
      <c r="B162" s="57"/>
      <c r="C162" s="58"/>
      <c r="D162" s="59"/>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c r="BZ162" s="58"/>
      <c r="CA162" s="58"/>
      <c r="CB162" s="58"/>
      <c r="CC162" s="58"/>
      <c r="CD162" s="58"/>
      <c r="CE162" s="58"/>
      <c r="CF162" s="58"/>
      <c r="CG162" s="58"/>
      <c r="CH162" s="58"/>
      <c r="CI162" s="58"/>
      <c r="CJ162" s="58"/>
      <c r="CK162" s="58"/>
      <c r="CL162" s="58"/>
      <c r="CM162" s="58"/>
      <c r="CN162" s="58"/>
      <c r="CO162" s="58"/>
      <c r="CP162" s="58"/>
      <c r="CQ162" s="58"/>
      <c r="CR162" s="58"/>
      <c r="CS162" s="58"/>
      <c r="CT162" s="58"/>
      <c r="CU162" s="58"/>
      <c r="CV162" s="58"/>
      <c r="CW162" s="58"/>
      <c r="CX162" s="58"/>
      <c r="CY162" s="58"/>
      <c r="CZ162" s="58"/>
      <c r="DA162" s="58"/>
      <c r="DB162" s="58"/>
      <c r="DC162" s="58"/>
      <c r="DD162" s="58"/>
      <c r="DE162" s="58"/>
      <c r="DF162" s="58"/>
      <c r="DG162" s="58"/>
      <c r="DH162" s="58"/>
      <c r="DI162" s="58"/>
      <c r="DJ162" s="58"/>
      <c r="DK162" s="58"/>
      <c r="DL162" s="58"/>
      <c r="DM162" s="58"/>
      <c r="DN162" s="58"/>
      <c r="DO162" s="58"/>
      <c r="DP162" s="58"/>
      <c r="DQ162" s="58"/>
      <c r="DR162" s="58"/>
      <c r="DS162" s="58"/>
      <c r="DT162" s="58"/>
      <c r="DU162" s="58"/>
      <c r="DV162" s="58"/>
      <c r="DW162" s="58"/>
      <c r="DX162" s="58"/>
      <c r="DY162" s="58"/>
      <c r="DZ162" s="58"/>
      <c r="EA162" s="58"/>
      <c r="EB162" s="58"/>
      <c r="EC162" s="58"/>
      <c r="ED162" s="58"/>
      <c r="EE162" s="58"/>
      <c r="EF162" s="58"/>
      <c r="EG162" s="58"/>
      <c r="EH162" s="58"/>
      <c r="EI162" s="58"/>
      <c r="EJ162" s="58"/>
      <c r="EK162" s="58"/>
      <c r="EL162" s="58"/>
      <c r="EM162" s="58"/>
      <c r="EN162" s="58"/>
      <c r="EO162" s="58"/>
      <c r="EP162" s="58"/>
      <c r="EQ162" s="58"/>
      <c r="ER162" s="58"/>
      <c r="ES162" s="58"/>
      <c r="ET162" s="58"/>
      <c r="EU162" s="58"/>
      <c r="EV162" s="58"/>
      <c r="EW162" s="58"/>
      <c r="EX162" s="58"/>
      <c r="EY162" s="58"/>
      <c r="EZ162" s="58"/>
      <c r="FA162" s="58"/>
      <c r="FB162" s="58"/>
      <c r="FC162" s="58"/>
      <c r="FD162" s="58"/>
      <c r="FE162" s="58"/>
      <c r="FF162" s="58"/>
      <c r="FG162" s="58"/>
      <c r="FH162" s="58"/>
      <c r="FI162" s="58"/>
      <c r="FJ162" s="58"/>
      <c r="FK162" s="58"/>
      <c r="FL162" s="58"/>
      <c r="FM162" s="58"/>
      <c r="FN162" s="58"/>
      <c r="FO162" s="58"/>
      <c r="FP162" s="58"/>
      <c r="FQ162" s="58"/>
      <c r="FR162" s="58"/>
      <c r="FS162" s="58"/>
      <c r="FT162" s="58"/>
      <c r="FU162" s="58"/>
      <c r="FV162" s="58"/>
      <c r="FW162" s="58"/>
      <c r="FX162" s="58"/>
      <c r="FY162" s="58"/>
      <c r="FZ162" s="58"/>
      <c r="GA162" s="58"/>
      <c r="GB162" s="58"/>
      <c r="GC162" s="58"/>
      <c r="GD162" s="58"/>
      <c r="GE162" s="58"/>
      <c r="GF162" s="58"/>
      <c r="GG162" s="58"/>
      <c r="GH162" s="58"/>
      <c r="GI162" s="58"/>
      <c r="GJ162" s="58"/>
      <c r="GK162" s="58"/>
      <c r="GL162" s="58"/>
      <c r="GM162" s="58"/>
      <c r="GN162" s="58"/>
      <c r="GO162" s="58"/>
      <c r="GP162" s="58"/>
      <c r="GQ162" s="58"/>
      <c r="GR162" s="58"/>
      <c r="GS162" s="58"/>
      <c r="GT162" s="58"/>
    </row>
    <row r="163" s="23" customFormat="1" customHeight="1" spans="1:202">
      <c r="A163" s="56"/>
      <c r="B163" s="57"/>
      <c r="C163" s="58"/>
      <c r="D163" s="59"/>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58"/>
      <c r="CC163" s="58"/>
      <c r="CD163" s="58"/>
      <c r="CE163" s="58"/>
      <c r="CF163" s="58"/>
      <c r="CG163" s="58"/>
      <c r="CH163" s="58"/>
      <c r="CI163" s="58"/>
      <c r="CJ163" s="58"/>
      <c r="CK163" s="58"/>
      <c r="CL163" s="58"/>
      <c r="CM163" s="58"/>
      <c r="CN163" s="58"/>
      <c r="CO163" s="58"/>
      <c r="CP163" s="58"/>
      <c r="CQ163" s="58"/>
      <c r="CR163" s="58"/>
      <c r="CS163" s="58"/>
      <c r="CT163" s="58"/>
      <c r="CU163" s="58"/>
      <c r="CV163" s="58"/>
      <c r="CW163" s="58"/>
      <c r="CX163" s="58"/>
      <c r="CY163" s="58"/>
      <c r="CZ163" s="58"/>
      <c r="DA163" s="58"/>
      <c r="DB163" s="58"/>
      <c r="DC163" s="58"/>
      <c r="DD163" s="58"/>
      <c r="DE163" s="58"/>
      <c r="DF163" s="58"/>
      <c r="DG163" s="58"/>
      <c r="DH163" s="58"/>
      <c r="DI163" s="58"/>
      <c r="DJ163" s="58"/>
      <c r="DK163" s="58"/>
      <c r="DL163" s="58"/>
      <c r="DM163" s="58"/>
      <c r="DN163" s="58"/>
      <c r="DO163" s="58"/>
      <c r="DP163" s="58"/>
      <c r="DQ163" s="58"/>
      <c r="DR163" s="58"/>
      <c r="DS163" s="58"/>
      <c r="DT163" s="58"/>
      <c r="DU163" s="58"/>
      <c r="DV163" s="58"/>
      <c r="DW163" s="58"/>
      <c r="DX163" s="58"/>
      <c r="DY163" s="58"/>
      <c r="DZ163" s="58"/>
      <c r="EA163" s="58"/>
      <c r="EB163" s="58"/>
      <c r="EC163" s="58"/>
      <c r="ED163" s="58"/>
      <c r="EE163" s="58"/>
      <c r="EF163" s="58"/>
      <c r="EG163" s="58"/>
      <c r="EH163" s="58"/>
      <c r="EI163" s="58"/>
      <c r="EJ163" s="58"/>
      <c r="EK163" s="58"/>
      <c r="EL163" s="58"/>
      <c r="EM163" s="58"/>
      <c r="EN163" s="58"/>
      <c r="EO163" s="58"/>
      <c r="EP163" s="58"/>
      <c r="EQ163" s="58"/>
      <c r="ER163" s="58"/>
      <c r="ES163" s="58"/>
      <c r="ET163" s="58"/>
      <c r="EU163" s="58"/>
      <c r="EV163" s="58"/>
      <c r="EW163" s="58"/>
      <c r="EX163" s="58"/>
      <c r="EY163" s="58"/>
      <c r="EZ163" s="58"/>
      <c r="FA163" s="58"/>
      <c r="FB163" s="58"/>
      <c r="FC163" s="58"/>
      <c r="FD163" s="58"/>
      <c r="FE163" s="58"/>
      <c r="FF163" s="58"/>
      <c r="FG163" s="58"/>
      <c r="FH163" s="58"/>
      <c r="FI163" s="58"/>
      <c r="FJ163" s="58"/>
      <c r="FK163" s="58"/>
      <c r="FL163" s="58"/>
      <c r="FM163" s="58"/>
      <c r="FN163" s="58"/>
      <c r="FO163" s="58"/>
      <c r="FP163" s="58"/>
      <c r="FQ163" s="58"/>
      <c r="FR163" s="58"/>
      <c r="FS163" s="58"/>
      <c r="FT163" s="58"/>
      <c r="FU163" s="58"/>
      <c r="FV163" s="58"/>
      <c r="FW163" s="58"/>
      <c r="FX163" s="58"/>
      <c r="FY163" s="58"/>
      <c r="FZ163" s="58"/>
      <c r="GA163" s="58"/>
      <c r="GB163" s="58"/>
      <c r="GC163" s="58"/>
      <c r="GD163" s="58"/>
      <c r="GE163" s="58"/>
      <c r="GF163" s="58"/>
      <c r="GG163" s="58"/>
      <c r="GH163" s="58"/>
      <c r="GI163" s="58"/>
      <c r="GJ163" s="58"/>
      <c r="GK163" s="58"/>
      <c r="GL163" s="58"/>
      <c r="GM163" s="58"/>
      <c r="GN163" s="58"/>
      <c r="GO163" s="58"/>
      <c r="GP163" s="58"/>
      <c r="GQ163" s="58"/>
      <c r="GR163" s="58"/>
      <c r="GS163" s="58"/>
      <c r="GT163" s="58"/>
    </row>
    <row r="164" s="23" customFormat="1" customHeight="1" spans="1:202">
      <c r="A164" s="56"/>
      <c r="B164" s="57"/>
      <c r="C164" s="58"/>
      <c r="D164" s="59"/>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58"/>
      <c r="CC164" s="58"/>
      <c r="CD164" s="58"/>
      <c r="CE164" s="58"/>
      <c r="CF164" s="58"/>
      <c r="CG164" s="58"/>
      <c r="CH164" s="58"/>
      <c r="CI164" s="58"/>
      <c r="CJ164" s="58"/>
      <c r="CK164" s="58"/>
      <c r="CL164" s="58"/>
      <c r="CM164" s="58"/>
      <c r="CN164" s="58"/>
      <c r="CO164" s="58"/>
      <c r="CP164" s="58"/>
      <c r="CQ164" s="58"/>
      <c r="CR164" s="58"/>
      <c r="CS164" s="58"/>
      <c r="CT164" s="58"/>
      <c r="CU164" s="58"/>
      <c r="CV164" s="58"/>
      <c r="CW164" s="58"/>
      <c r="CX164" s="58"/>
      <c r="CY164" s="58"/>
      <c r="CZ164" s="58"/>
      <c r="DA164" s="58"/>
      <c r="DB164" s="58"/>
      <c r="DC164" s="58"/>
      <c r="DD164" s="58"/>
      <c r="DE164" s="58"/>
      <c r="DF164" s="58"/>
      <c r="DG164" s="58"/>
      <c r="DH164" s="58"/>
      <c r="DI164" s="58"/>
      <c r="DJ164" s="58"/>
      <c r="DK164" s="58"/>
      <c r="DL164" s="58"/>
      <c r="DM164" s="58"/>
      <c r="DN164" s="58"/>
      <c r="DO164" s="58"/>
      <c r="DP164" s="58"/>
      <c r="DQ164" s="58"/>
      <c r="DR164" s="58"/>
      <c r="DS164" s="58"/>
      <c r="DT164" s="58"/>
      <c r="DU164" s="58"/>
      <c r="DV164" s="58"/>
      <c r="DW164" s="58"/>
      <c r="DX164" s="58"/>
      <c r="DY164" s="58"/>
      <c r="DZ164" s="58"/>
      <c r="EA164" s="58"/>
      <c r="EB164" s="58"/>
      <c r="EC164" s="58"/>
      <c r="ED164" s="58"/>
      <c r="EE164" s="58"/>
      <c r="EF164" s="58"/>
      <c r="EG164" s="58"/>
      <c r="EH164" s="58"/>
      <c r="EI164" s="58"/>
      <c r="EJ164" s="58"/>
      <c r="EK164" s="58"/>
      <c r="EL164" s="58"/>
      <c r="EM164" s="58"/>
      <c r="EN164" s="58"/>
      <c r="EO164" s="58"/>
      <c r="EP164" s="58"/>
      <c r="EQ164" s="58"/>
      <c r="ER164" s="58"/>
      <c r="ES164" s="58"/>
      <c r="ET164" s="58"/>
      <c r="EU164" s="58"/>
      <c r="EV164" s="58"/>
      <c r="EW164" s="58"/>
      <c r="EX164" s="58"/>
      <c r="EY164" s="58"/>
      <c r="EZ164" s="58"/>
      <c r="FA164" s="58"/>
      <c r="FB164" s="58"/>
      <c r="FC164" s="58"/>
      <c r="FD164" s="58"/>
      <c r="FE164" s="58"/>
      <c r="FF164" s="58"/>
      <c r="FG164" s="58"/>
      <c r="FH164" s="58"/>
      <c r="FI164" s="58"/>
      <c r="FJ164" s="58"/>
      <c r="FK164" s="58"/>
      <c r="FL164" s="58"/>
      <c r="FM164" s="58"/>
      <c r="FN164" s="58"/>
      <c r="FO164" s="58"/>
      <c r="FP164" s="58"/>
      <c r="FQ164" s="58"/>
      <c r="FR164" s="58"/>
      <c r="FS164" s="58"/>
      <c r="FT164" s="58"/>
      <c r="FU164" s="58"/>
      <c r="FV164" s="58"/>
      <c r="FW164" s="58"/>
      <c r="FX164" s="58"/>
      <c r="FY164" s="58"/>
      <c r="FZ164" s="58"/>
      <c r="GA164" s="58"/>
      <c r="GB164" s="58"/>
      <c r="GC164" s="58"/>
      <c r="GD164" s="58"/>
      <c r="GE164" s="58"/>
      <c r="GF164" s="58"/>
      <c r="GG164" s="58"/>
      <c r="GH164" s="58"/>
      <c r="GI164" s="58"/>
      <c r="GJ164" s="58"/>
      <c r="GK164" s="58"/>
      <c r="GL164" s="58"/>
      <c r="GM164" s="58"/>
      <c r="GN164" s="58"/>
      <c r="GO164" s="58"/>
      <c r="GP164" s="58"/>
      <c r="GQ164" s="58"/>
      <c r="GR164" s="58"/>
      <c r="GS164" s="58"/>
      <c r="GT164" s="58"/>
    </row>
    <row r="165" s="23" customFormat="1" customHeight="1" spans="1:202">
      <c r="A165" s="56"/>
      <c r="B165" s="57"/>
      <c r="C165" s="58"/>
      <c r="D165" s="59"/>
      <c r="E165" s="58"/>
      <c r="F165" s="58"/>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58"/>
      <c r="AP165" s="58"/>
      <c r="AQ165" s="58"/>
      <c r="AR165" s="58"/>
      <c r="AS165" s="58"/>
      <c r="AT165" s="58"/>
      <c r="AU165" s="58"/>
      <c r="AV165" s="58"/>
      <c r="AW165" s="58"/>
      <c r="AX165" s="58"/>
      <c r="AY165" s="58"/>
      <c r="AZ165" s="58"/>
      <c r="BA165" s="58"/>
      <c r="BB165" s="58"/>
      <c r="BC165" s="58"/>
      <c r="BD165" s="58"/>
      <c r="BE165" s="58"/>
      <c r="BF165" s="58"/>
      <c r="BG165" s="58"/>
      <c r="BH165" s="58"/>
      <c r="BI165" s="58"/>
      <c r="BJ165" s="58"/>
      <c r="BK165" s="58"/>
      <c r="BL165" s="58"/>
      <c r="BM165" s="58"/>
      <c r="BN165" s="58"/>
      <c r="BO165" s="58"/>
      <c r="BP165" s="58"/>
      <c r="BQ165" s="58"/>
      <c r="BR165" s="58"/>
      <c r="BS165" s="58"/>
      <c r="BT165" s="58"/>
      <c r="BU165" s="58"/>
      <c r="BV165" s="58"/>
      <c r="BW165" s="58"/>
      <c r="BX165" s="58"/>
      <c r="BY165" s="58"/>
      <c r="BZ165" s="58"/>
      <c r="CA165" s="58"/>
      <c r="CB165" s="58"/>
      <c r="CC165" s="58"/>
      <c r="CD165" s="58"/>
      <c r="CE165" s="58"/>
      <c r="CF165" s="58"/>
      <c r="CG165" s="58"/>
      <c r="CH165" s="58"/>
      <c r="CI165" s="58"/>
      <c r="CJ165" s="58"/>
      <c r="CK165" s="58"/>
      <c r="CL165" s="58"/>
      <c r="CM165" s="58"/>
      <c r="CN165" s="58"/>
      <c r="CO165" s="58"/>
      <c r="CP165" s="58"/>
      <c r="CQ165" s="58"/>
      <c r="CR165" s="58"/>
      <c r="CS165" s="58"/>
      <c r="CT165" s="58"/>
      <c r="CU165" s="58"/>
      <c r="CV165" s="58"/>
      <c r="CW165" s="58"/>
      <c r="CX165" s="58"/>
      <c r="CY165" s="58"/>
      <c r="CZ165" s="58"/>
      <c r="DA165" s="58"/>
      <c r="DB165" s="58"/>
      <c r="DC165" s="58"/>
      <c r="DD165" s="58"/>
      <c r="DE165" s="58"/>
      <c r="DF165" s="58"/>
      <c r="DG165" s="58"/>
      <c r="DH165" s="58"/>
      <c r="DI165" s="58"/>
      <c r="DJ165" s="58"/>
      <c r="DK165" s="58"/>
      <c r="DL165" s="58"/>
      <c r="DM165" s="58"/>
      <c r="DN165" s="58"/>
      <c r="DO165" s="58"/>
      <c r="DP165" s="58"/>
      <c r="DQ165" s="58"/>
      <c r="DR165" s="58"/>
      <c r="DS165" s="58"/>
      <c r="DT165" s="58"/>
      <c r="DU165" s="58"/>
      <c r="DV165" s="58"/>
      <c r="DW165" s="58"/>
      <c r="DX165" s="58"/>
      <c r="DY165" s="58"/>
      <c r="DZ165" s="58"/>
      <c r="EA165" s="58"/>
      <c r="EB165" s="58"/>
      <c r="EC165" s="58"/>
      <c r="ED165" s="58"/>
      <c r="EE165" s="58"/>
      <c r="EF165" s="58"/>
      <c r="EG165" s="58"/>
      <c r="EH165" s="58"/>
      <c r="EI165" s="58"/>
      <c r="EJ165" s="58"/>
      <c r="EK165" s="58"/>
      <c r="EL165" s="58"/>
      <c r="EM165" s="58"/>
      <c r="EN165" s="58"/>
      <c r="EO165" s="58"/>
      <c r="EP165" s="58"/>
      <c r="EQ165" s="58"/>
      <c r="ER165" s="58"/>
      <c r="ES165" s="58"/>
      <c r="ET165" s="58"/>
      <c r="EU165" s="58"/>
      <c r="EV165" s="58"/>
      <c r="EW165" s="58"/>
      <c r="EX165" s="58"/>
      <c r="EY165" s="58"/>
      <c r="EZ165" s="58"/>
      <c r="FA165" s="58"/>
      <c r="FB165" s="58"/>
      <c r="FC165" s="58"/>
      <c r="FD165" s="58"/>
      <c r="FE165" s="58"/>
      <c r="FF165" s="58"/>
      <c r="FG165" s="58"/>
      <c r="FH165" s="58"/>
      <c r="FI165" s="58"/>
      <c r="FJ165" s="58"/>
      <c r="FK165" s="58"/>
      <c r="FL165" s="58"/>
      <c r="FM165" s="58"/>
      <c r="FN165" s="58"/>
      <c r="FO165" s="58"/>
      <c r="FP165" s="58"/>
      <c r="FQ165" s="58"/>
      <c r="FR165" s="58"/>
      <c r="FS165" s="58"/>
      <c r="FT165" s="58"/>
      <c r="FU165" s="58"/>
      <c r="FV165" s="58"/>
      <c r="FW165" s="58"/>
      <c r="FX165" s="58"/>
      <c r="FY165" s="58"/>
      <c r="FZ165" s="58"/>
      <c r="GA165" s="58"/>
      <c r="GB165" s="58"/>
      <c r="GC165" s="58"/>
      <c r="GD165" s="58"/>
      <c r="GE165" s="58"/>
      <c r="GF165" s="58"/>
      <c r="GG165" s="58"/>
      <c r="GH165" s="58"/>
      <c r="GI165" s="58"/>
      <c r="GJ165" s="58"/>
      <c r="GK165" s="58"/>
      <c r="GL165" s="58"/>
      <c r="GM165" s="58"/>
      <c r="GN165" s="58"/>
      <c r="GO165" s="58"/>
      <c r="GP165" s="58"/>
      <c r="GQ165" s="58"/>
      <c r="GR165" s="58"/>
      <c r="GS165" s="58"/>
      <c r="GT165" s="58"/>
    </row>
    <row r="166" s="23" customFormat="1" customHeight="1" spans="1:202">
      <c r="A166" s="56"/>
      <c r="B166" s="57"/>
      <c r="C166" s="58"/>
      <c r="D166" s="59"/>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58"/>
      <c r="CC166" s="58"/>
      <c r="CD166" s="58"/>
      <c r="CE166" s="58"/>
      <c r="CF166" s="58"/>
      <c r="CG166" s="58"/>
      <c r="CH166" s="58"/>
      <c r="CI166" s="58"/>
      <c r="CJ166" s="58"/>
      <c r="CK166" s="58"/>
      <c r="CL166" s="58"/>
      <c r="CM166" s="58"/>
      <c r="CN166" s="58"/>
      <c r="CO166" s="58"/>
      <c r="CP166" s="58"/>
      <c r="CQ166" s="58"/>
      <c r="CR166" s="58"/>
      <c r="CS166" s="58"/>
      <c r="CT166" s="58"/>
      <c r="CU166" s="58"/>
      <c r="CV166" s="58"/>
      <c r="CW166" s="58"/>
      <c r="CX166" s="58"/>
      <c r="CY166" s="58"/>
      <c r="CZ166" s="58"/>
      <c r="DA166" s="58"/>
      <c r="DB166" s="58"/>
      <c r="DC166" s="58"/>
      <c r="DD166" s="58"/>
      <c r="DE166" s="58"/>
      <c r="DF166" s="58"/>
      <c r="DG166" s="58"/>
      <c r="DH166" s="58"/>
      <c r="DI166" s="58"/>
      <c r="DJ166" s="58"/>
      <c r="DK166" s="58"/>
      <c r="DL166" s="58"/>
      <c r="DM166" s="58"/>
      <c r="DN166" s="58"/>
      <c r="DO166" s="58"/>
      <c r="DP166" s="58"/>
      <c r="DQ166" s="58"/>
      <c r="DR166" s="58"/>
      <c r="DS166" s="58"/>
      <c r="DT166" s="58"/>
      <c r="DU166" s="58"/>
      <c r="DV166" s="58"/>
      <c r="DW166" s="58"/>
      <c r="DX166" s="58"/>
      <c r="DY166" s="58"/>
      <c r="DZ166" s="58"/>
      <c r="EA166" s="58"/>
      <c r="EB166" s="58"/>
      <c r="EC166" s="58"/>
      <c r="ED166" s="58"/>
      <c r="EE166" s="58"/>
      <c r="EF166" s="58"/>
      <c r="EG166" s="58"/>
      <c r="EH166" s="58"/>
      <c r="EI166" s="58"/>
      <c r="EJ166" s="58"/>
      <c r="EK166" s="58"/>
      <c r="EL166" s="58"/>
      <c r="EM166" s="58"/>
      <c r="EN166" s="58"/>
      <c r="EO166" s="58"/>
      <c r="EP166" s="58"/>
      <c r="EQ166" s="58"/>
      <c r="ER166" s="58"/>
      <c r="ES166" s="58"/>
      <c r="ET166" s="58"/>
      <c r="EU166" s="58"/>
      <c r="EV166" s="58"/>
      <c r="EW166" s="58"/>
      <c r="EX166" s="58"/>
      <c r="EY166" s="58"/>
      <c r="EZ166" s="58"/>
      <c r="FA166" s="58"/>
      <c r="FB166" s="58"/>
      <c r="FC166" s="58"/>
      <c r="FD166" s="58"/>
      <c r="FE166" s="58"/>
      <c r="FF166" s="58"/>
      <c r="FG166" s="58"/>
      <c r="FH166" s="58"/>
      <c r="FI166" s="58"/>
      <c r="FJ166" s="58"/>
      <c r="FK166" s="58"/>
      <c r="FL166" s="58"/>
      <c r="FM166" s="58"/>
      <c r="FN166" s="58"/>
      <c r="FO166" s="58"/>
      <c r="FP166" s="58"/>
      <c r="FQ166" s="58"/>
      <c r="FR166" s="58"/>
      <c r="FS166" s="58"/>
      <c r="FT166" s="58"/>
      <c r="FU166" s="58"/>
      <c r="FV166" s="58"/>
      <c r="FW166" s="58"/>
      <c r="FX166" s="58"/>
      <c r="FY166" s="58"/>
      <c r="FZ166" s="58"/>
      <c r="GA166" s="58"/>
      <c r="GB166" s="58"/>
      <c r="GC166" s="58"/>
      <c r="GD166" s="58"/>
      <c r="GE166" s="58"/>
      <c r="GF166" s="58"/>
      <c r="GG166" s="58"/>
      <c r="GH166" s="58"/>
      <c r="GI166" s="58"/>
      <c r="GJ166" s="58"/>
      <c r="GK166" s="58"/>
      <c r="GL166" s="58"/>
      <c r="GM166" s="58"/>
      <c r="GN166" s="58"/>
      <c r="GO166" s="58"/>
      <c r="GP166" s="58"/>
      <c r="GQ166" s="58"/>
      <c r="GR166" s="58"/>
      <c r="GS166" s="58"/>
      <c r="GT166" s="58"/>
    </row>
    <row r="167" s="23" customFormat="1" customHeight="1" spans="1:202">
      <c r="A167" s="56"/>
      <c r="B167" s="57"/>
      <c r="C167" s="58"/>
      <c r="D167" s="59"/>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8"/>
      <c r="BY167" s="58"/>
      <c r="BZ167" s="58"/>
      <c r="CA167" s="58"/>
      <c r="CB167" s="58"/>
      <c r="CC167" s="58"/>
      <c r="CD167" s="58"/>
      <c r="CE167" s="58"/>
      <c r="CF167" s="58"/>
      <c r="CG167" s="58"/>
      <c r="CH167" s="58"/>
      <c r="CI167" s="58"/>
      <c r="CJ167" s="58"/>
      <c r="CK167" s="58"/>
      <c r="CL167" s="58"/>
      <c r="CM167" s="58"/>
      <c r="CN167" s="58"/>
      <c r="CO167" s="58"/>
      <c r="CP167" s="58"/>
      <c r="CQ167" s="58"/>
      <c r="CR167" s="58"/>
      <c r="CS167" s="58"/>
      <c r="CT167" s="58"/>
      <c r="CU167" s="58"/>
      <c r="CV167" s="58"/>
      <c r="CW167" s="58"/>
      <c r="CX167" s="58"/>
      <c r="CY167" s="58"/>
      <c r="CZ167" s="58"/>
      <c r="DA167" s="58"/>
      <c r="DB167" s="58"/>
      <c r="DC167" s="58"/>
      <c r="DD167" s="58"/>
      <c r="DE167" s="58"/>
      <c r="DF167" s="58"/>
      <c r="DG167" s="58"/>
      <c r="DH167" s="58"/>
      <c r="DI167" s="58"/>
      <c r="DJ167" s="58"/>
      <c r="DK167" s="58"/>
      <c r="DL167" s="58"/>
      <c r="DM167" s="58"/>
      <c r="DN167" s="58"/>
      <c r="DO167" s="58"/>
      <c r="DP167" s="58"/>
      <c r="DQ167" s="58"/>
      <c r="DR167" s="58"/>
      <c r="DS167" s="58"/>
      <c r="DT167" s="58"/>
      <c r="DU167" s="58"/>
      <c r="DV167" s="58"/>
      <c r="DW167" s="58"/>
      <c r="DX167" s="58"/>
      <c r="DY167" s="58"/>
      <c r="DZ167" s="58"/>
      <c r="EA167" s="58"/>
      <c r="EB167" s="58"/>
      <c r="EC167" s="58"/>
      <c r="ED167" s="58"/>
      <c r="EE167" s="58"/>
      <c r="EF167" s="58"/>
      <c r="EG167" s="58"/>
      <c r="EH167" s="58"/>
      <c r="EI167" s="58"/>
      <c r="EJ167" s="58"/>
      <c r="EK167" s="58"/>
      <c r="EL167" s="58"/>
      <c r="EM167" s="58"/>
      <c r="EN167" s="58"/>
      <c r="EO167" s="58"/>
      <c r="EP167" s="58"/>
      <c r="EQ167" s="58"/>
      <c r="ER167" s="58"/>
      <c r="ES167" s="58"/>
      <c r="ET167" s="58"/>
      <c r="EU167" s="58"/>
      <c r="EV167" s="58"/>
      <c r="EW167" s="58"/>
      <c r="EX167" s="58"/>
      <c r="EY167" s="58"/>
      <c r="EZ167" s="58"/>
      <c r="FA167" s="58"/>
      <c r="FB167" s="58"/>
      <c r="FC167" s="58"/>
      <c r="FD167" s="58"/>
      <c r="FE167" s="58"/>
      <c r="FF167" s="58"/>
      <c r="FG167" s="58"/>
      <c r="FH167" s="58"/>
      <c r="FI167" s="58"/>
      <c r="FJ167" s="58"/>
      <c r="FK167" s="58"/>
      <c r="FL167" s="58"/>
      <c r="FM167" s="58"/>
      <c r="FN167" s="58"/>
      <c r="FO167" s="58"/>
      <c r="FP167" s="58"/>
      <c r="FQ167" s="58"/>
      <c r="FR167" s="58"/>
      <c r="FS167" s="58"/>
      <c r="FT167" s="58"/>
      <c r="FU167" s="58"/>
      <c r="FV167" s="58"/>
      <c r="FW167" s="58"/>
      <c r="FX167" s="58"/>
      <c r="FY167" s="58"/>
      <c r="FZ167" s="58"/>
      <c r="GA167" s="58"/>
      <c r="GB167" s="58"/>
      <c r="GC167" s="58"/>
      <c r="GD167" s="58"/>
      <c r="GE167" s="58"/>
      <c r="GF167" s="58"/>
      <c r="GG167" s="58"/>
      <c r="GH167" s="58"/>
      <c r="GI167" s="58"/>
      <c r="GJ167" s="58"/>
      <c r="GK167" s="58"/>
      <c r="GL167" s="58"/>
      <c r="GM167" s="58"/>
      <c r="GN167" s="58"/>
      <c r="GO167" s="58"/>
      <c r="GP167" s="58"/>
      <c r="GQ167" s="58"/>
      <c r="GR167" s="58"/>
      <c r="GS167" s="58"/>
      <c r="GT167" s="58"/>
    </row>
    <row r="168" s="23" customFormat="1" customHeight="1" spans="1:202">
      <c r="A168" s="56"/>
      <c r="B168" s="57"/>
      <c r="C168" s="58"/>
      <c r="D168" s="59"/>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8"/>
      <c r="CA168" s="58"/>
      <c r="CB168" s="58"/>
      <c r="CC168" s="58"/>
      <c r="CD168" s="58"/>
      <c r="CE168" s="58"/>
      <c r="CF168" s="58"/>
      <c r="CG168" s="58"/>
      <c r="CH168" s="58"/>
      <c r="CI168" s="58"/>
      <c r="CJ168" s="58"/>
      <c r="CK168" s="58"/>
      <c r="CL168" s="58"/>
      <c r="CM168" s="58"/>
      <c r="CN168" s="58"/>
      <c r="CO168" s="58"/>
      <c r="CP168" s="58"/>
      <c r="CQ168" s="58"/>
      <c r="CR168" s="58"/>
      <c r="CS168" s="58"/>
      <c r="CT168" s="58"/>
      <c r="CU168" s="58"/>
      <c r="CV168" s="58"/>
      <c r="CW168" s="58"/>
      <c r="CX168" s="58"/>
      <c r="CY168" s="58"/>
      <c r="CZ168" s="58"/>
      <c r="DA168" s="58"/>
      <c r="DB168" s="58"/>
      <c r="DC168" s="58"/>
      <c r="DD168" s="58"/>
      <c r="DE168" s="58"/>
      <c r="DF168" s="58"/>
      <c r="DG168" s="58"/>
      <c r="DH168" s="58"/>
      <c r="DI168" s="58"/>
      <c r="DJ168" s="58"/>
      <c r="DK168" s="58"/>
      <c r="DL168" s="58"/>
      <c r="DM168" s="58"/>
      <c r="DN168" s="58"/>
      <c r="DO168" s="58"/>
      <c r="DP168" s="58"/>
      <c r="DQ168" s="58"/>
      <c r="DR168" s="58"/>
      <c r="DS168" s="58"/>
      <c r="DT168" s="58"/>
      <c r="DU168" s="58"/>
      <c r="DV168" s="58"/>
      <c r="DW168" s="58"/>
      <c r="DX168" s="58"/>
      <c r="DY168" s="58"/>
      <c r="DZ168" s="58"/>
      <c r="EA168" s="58"/>
      <c r="EB168" s="58"/>
      <c r="EC168" s="58"/>
      <c r="ED168" s="58"/>
      <c r="EE168" s="58"/>
      <c r="EF168" s="58"/>
      <c r="EG168" s="58"/>
      <c r="EH168" s="58"/>
      <c r="EI168" s="58"/>
      <c r="EJ168" s="58"/>
      <c r="EK168" s="58"/>
      <c r="EL168" s="58"/>
      <c r="EM168" s="58"/>
      <c r="EN168" s="58"/>
      <c r="EO168" s="58"/>
      <c r="EP168" s="58"/>
      <c r="EQ168" s="58"/>
      <c r="ER168" s="58"/>
      <c r="ES168" s="58"/>
      <c r="ET168" s="58"/>
      <c r="EU168" s="58"/>
      <c r="EV168" s="58"/>
      <c r="EW168" s="58"/>
      <c r="EX168" s="58"/>
      <c r="EY168" s="58"/>
      <c r="EZ168" s="58"/>
      <c r="FA168" s="58"/>
      <c r="FB168" s="58"/>
      <c r="FC168" s="58"/>
      <c r="FD168" s="58"/>
      <c r="FE168" s="58"/>
      <c r="FF168" s="58"/>
      <c r="FG168" s="58"/>
      <c r="FH168" s="58"/>
      <c r="FI168" s="58"/>
      <c r="FJ168" s="58"/>
      <c r="FK168" s="58"/>
      <c r="FL168" s="58"/>
      <c r="FM168" s="58"/>
      <c r="FN168" s="58"/>
      <c r="FO168" s="58"/>
      <c r="FP168" s="58"/>
      <c r="FQ168" s="58"/>
      <c r="FR168" s="58"/>
      <c r="FS168" s="58"/>
      <c r="FT168" s="58"/>
      <c r="FU168" s="58"/>
      <c r="FV168" s="58"/>
      <c r="FW168" s="58"/>
      <c r="FX168" s="58"/>
      <c r="FY168" s="58"/>
      <c r="FZ168" s="58"/>
      <c r="GA168" s="58"/>
      <c r="GB168" s="58"/>
      <c r="GC168" s="58"/>
      <c r="GD168" s="58"/>
      <c r="GE168" s="58"/>
      <c r="GF168" s="58"/>
      <c r="GG168" s="58"/>
      <c r="GH168" s="58"/>
      <c r="GI168" s="58"/>
      <c r="GJ168" s="58"/>
      <c r="GK168" s="58"/>
      <c r="GL168" s="58"/>
      <c r="GM168" s="58"/>
      <c r="GN168" s="58"/>
      <c r="GO168" s="58"/>
      <c r="GP168" s="58"/>
      <c r="GQ168" s="58"/>
      <c r="GR168" s="58"/>
      <c r="GS168" s="58"/>
      <c r="GT168" s="58"/>
    </row>
    <row r="169" s="23" customFormat="1" customHeight="1" spans="1:202">
      <c r="A169" s="56"/>
      <c r="B169" s="57"/>
      <c r="C169" s="58"/>
      <c r="D169" s="59"/>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c r="BS169" s="58"/>
      <c r="BT169" s="58"/>
      <c r="BU169" s="58"/>
      <c r="BV169" s="58"/>
      <c r="BW169" s="58"/>
      <c r="BX169" s="58"/>
      <c r="BY169" s="58"/>
      <c r="BZ169" s="58"/>
      <c r="CA169" s="58"/>
      <c r="CB169" s="58"/>
      <c r="CC169" s="58"/>
      <c r="CD169" s="58"/>
      <c r="CE169" s="58"/>
      <c r="CF169" s="58"/>
      <c r="CG169" s="58"/>
      <c r="CH169" s="58"/>
      <c r="CI169" s="58"/>
      <c r="CJ169" s="58"/>
      <c r="CK169" s="58"/>
      <c r="CL169" s="58"/>
      <c r="CM169" s="58"/>
      <c r="CN169" s="58"/>
      <c r="CO169" s="58"/>
      <c r="CP169" s="58"/>
      <c r="CQ169" s="58"/>
      <c r="CR169" s="58"/>
      <c r="CS169" s="58"/>
      <c r="CT169" s="58"/>
      <c r="CU169" s="58"/>
      <c r="CV169" s="58"/>
      <c r="CW169" s="58"/>
      <c r="CX169" s="58"/>
      <c r="CY169" s="58"/>
      <c r="CZ169" s="58"/>
      <c r="DA169" s="58"/>
      <c r="DB169" s="58"/>
      <c r="DC169" s="58"/>
      <c r="DD169" s="58"/>
      <c r="DE169" s="58"/>
      <c r="DF169" s="58"/>
      <c r="DG169" s="58"/>
      <c r="DH169" s="58"/>
      <c r="DI169" s="58"/>
      <c r="DJ169" s="58"/>
      <c r="DK169" s="58"/>
      <c r="DL169" s="58"/>
      <c r="DM169" s="58"/>
      <c r="DN169" s="58"/>
      <c r="DO169" s="58"/>
      <c r="DP169" s="58"/>
      <c r="DQ169" s="58"/>
      <c r="DR169" s="58"/>
      <c r="DS169" s="58"/>
      <c r="DT169" s="58"/>
      <c r="DU169" s="58"/>
      <c r="DV169" s="58"/>
      <c r="DW169" s="58"/>
      <c r="DX169" s="58"/>
      <c r="DY169" s="58"/>
      <c r="DZ169" s="58"/>
      <c r="EA169" s="58"/>
      <c r="EB169" s="58"/>
      <c r="EC169" s="58"/>
      <c r="ED169" s="58"/>
      <c r="EE169" s="58"/>
      <c r="EF169" s="58"/>
      <c r="EG169" s="58"/>
      <c r="EH169" s="58"/>
      <c r="EI169" s="58"/>
      <c r="EJ169" s="58"/>
      <c r="EK169" s="58"/>
      <c r="EL169" s="58"/>
      <c r="EM169" s="58"/>
      <c r="EN169" s="58"/>
      <c r="EO169" s="58"/>
      <c r="EP169" s="58"/>
      <c r="EQ169" s="58"/>
      <c r="ER169" s="58"/>
      <c r="ES169" s="58"/>
      <c r="ET169" s="58"/>
      <c r="EU169" s="58"/>
      <c r="EV169" s="58"/>
      <c r="EW169" s="58"/>
      <c r="EX169" s="58"/>
      <c r="EY169" s="58"/>
      <c r="EZ169" s="58"/>
      <c r="FA169" s="58"/>
      <c r="FB169" s="58"/>
      <c r="FC169" s="58"/>
      <c r="FD169" s="58"/>
      <c r="FE169" s="58"/>
      <c r="FF169" s="58"/>
      <c r="FG169" s="58"/>
      <c r="FH169" s="58"/>
      <c r="FI169" s="58"/>
      <c r="FJ169" s="58"/>
      <c r="FK169" s="58"/>
      <c r="FL169" s="58"/>
      <c r="FM169" s="58"/>
      <c r="FN169" s="58"/>
      <c r="FO169" s="58"/>
      <c r="FP169" s="58"/>
      <c r="FQ169" s="58"/>
      <c r="FR169" s="58"/>
      <c r="FS169" s="58"/>
      <c r="FT169" s="58"/>
      <c r="FU169" s="58"/>
      <c r="FV169" s="58"/>
      <c r="FW169" s="58"/>
      <c r="FX169" s="58"/>
      <c r="FY169" s="58"/>
      <c r="FZ169" s="58"/>
      <c r="GA169" s="58"/>
      <c r="GB169" s="58"/>
      <c r="GC169" s="58"/>
      <c r="GD169" s="58"/>
      <c r="GE169" s="58"/>
      <c r="GF169" s="58"/>
      <c r="GG169" s="58"/>
      <c r="GH169" s="58"/>
      <c r="GI169" s="58"/>
      <c r="GJ169" s="58"/>
      <c r="GK169" s="58"/>
      <c r="GL169" s="58"/>
      <c r="GM169" s="58"/>
      <c r="GN169" s="58"/>
      <c r="GO169" s="58"/>
      <c r="GP169" s="58"/>
      <c r="GQ169" s="58"/>
      <c r="GR169" s="58"/>
      <c r="GS169" s="58"/>
      <c r="GT169" s="58"/>
    </row>
    <row r="170" s="23" customFormat="1" customHeight="1" spans="1:202">
      <c r="A170" s="56"/>
      <c r="B170" s="57"/>
      <c r="C170" s="58"/>
      <c r="D170" s="59"/>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8"/>
      <c r="BY170" s="58"/>
      <c r="BZ170" s="58"/>
      <c r="CA170" s="58"/>
      <c r="CB170" s="58"/>
      <c r="CC170" s="58"/>
      <c r="CD170" s="58"/>
      <c r="CE170" s="58"/>
      <c r="CF170" s="58"/>
      <c r="CG170" s="58"/>
      <c r="CH170" s="58"/>
      <c r="CI170" s="58"/>
      <c r="CJ170" s="58"/>
      <c r="CK170" s="58"/>
      <c r="CL170" s="58"/>
      <c r="CM170" s="58"/>
      <c r="CN170" s="58"/>
      <c r="CO170" s="58"/>
      <c r="CP170" s="58"/>
      <c r="CQ170" s="58"/>
      <c r="CR170" s="58"/>
      <c r="CS170" s="58"/>
      <c r="CT170" s="58"/>
      <c r="CU170" s="58"/>
      <c r="CV170" s="58"/>
      <c r="CW170" s="58"/>
      <c r="CX170" s="58"/>
      <c r="CY170" s="58"/>
      <c r="CZ170" s="58"/>
      <c r="DA170" s="58"/>
      <c r="DB170" s="58"/>
      <c r="DC170" s="58"/>
      <c r="DD170" s="58"/>
      <c r="DE170" s="58"/>
      <c r="DF170" s="58"/>
      <c r="DG170" s="58"/>
      <c r="DH170" s="58"/>
      <c r="DI170" s="58"/>
      <c r="DJ170" s="58"/>
      <c r="DK170" s="58"/>
      <c r="DL170" s="58"/>
      <c r="DM170" s="58"/>
      <c r="DN170" s="58"/>
      <c r="DO170" s="58"/>
      <c r="DP170" s="58"/>
      <c r="DQ170" s="58"/>
      <c r="DR170" s="58"/>
      <c r="DS170" s="58"/>
      <c r="DT170" s="58"/>
      <c r="DU170" s="58"/>
      <c r="DV170" s="58"/>
      <c r="DW170" s="58"/>
      <c r="DX170" s="58"/>
      <c r="DY170" s="58"/>
      <c r="DZ170" s="58"/>
      <c r="EA170" s="58"/>
      <c r="EB170" s="58"/>
      <c r="EC170" s="58"/>
      <c r="ED170" s="58"/>
      <c r="EE170" s="58"/>
      <c r="EF170" s="58"/>
      <c r="EG170" s="58"/>
      <c r="EH170" s="58"/>
      <c r="EI170" s="58"/>
      <c r="EJ170" s="58"/>
      <c r="EK170" s="58"/>
      <c r="EL170" s="58"/>
      <c r="EM170" s="58"/>
      <c r="EN170" s="58"/>
      <c r="EO170" s="58"/>
      <c r="EP170" s="58"/>
      <c r="EQ170" s="58"/>
      <c r="ER170" s="58"/>
      <c r="ES170" s="58"/>
      <c r="ET170" s="58"/>
      <c r="EU170" s="58"/>
      <c r="EV170" s="58"/>
      <c r="EW170" s="58"/>
      <c r="EX170" s="58"/>
      <c r="EY170" s="58"/>
      <c r="EZ170" s="58"/>
      <c r="FA170" s="58"/>
      <c r="FB170" s="58"/>
      <c r="FC170" s="58"/>
      <c r="FD170" s="58"/>
      <c r="FE170" s="58"/>
      <c r="FF170" s="58"/>
      <c r="FG170" s="58"/>
      <c r="FH170" s="58"/>
      <c r="FI170" s="58"/>
      <c r="FJ170" s="58"/>
      <c r="FK170" s="58"/>
      <c r="FL170" s="58"/>
      <c r="FM170" s="58"/>
      <c r="FN170" s="58"/>
      <c r="FO170" s="58"/>
      <c r="FP170" s="58"/>
      <c r="FQ170" s="58"/>
      <c r="FR170" s="58"/>
      <c r="FS170" s="58"/>
      <c r="FT170" s="58"/>
      <c r="FU170" s="58"/>
      <c r="FV170" s="58"/>
      <c r="FW170" s="58"/>
      <c r="FX170" s="58"/>
      <c r="FY170" s="58"/>
      <c r="FZ170" s="58"/>
      <c r="GA170" s="58"/>
      <c r="GB170" s="58"/>
      <c r="GC170" s="58"/>
      <c r="GD170" s="58"/>
      <c r="GE170" s="58"/>
      <c r="GF170" s="58"/>
      <c r="GG170" s="58"/>
      <c r="GH170" s="58"/>
      <c r="GI170" s="58"/>
      <c r="GJ170" s="58"/>
      <c r="GK170" s="58"/>
      <c r="GL170" s="58"/>
      <c r="GM170" s="58"/>
      <c r="GN170" s="58"/>
      <c r="GO170" s="58"/>
      <c r="GP170" s="58"/>
      <c r="GQ170" s="58"/>
      <c r="GR170" s="58"/>
      <c r="GS170" s="58"/>
      <c r="GT170" s="58"/>
    </row>
    <row r="171" s="23" customFormat="1" customHeight="1" spans="1:202">
      <c r="A171" s="56"/>
      <c r="B171" s="57"/>
      <c r="C171" s="58"/>
      <c r="D171" s="59"/>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8"/>
      <c r="BY171" s="58"/>
      <c r="BZ171" s="58"/>
      <c r="CA171" s="58"/>
      <c r="CB171" s="58"/>
      <c r="CC171" s="58"/>
      <c r="CD171" s="58"/>
      <c r="CE171" s="58"/>
      <c r="CF171" s="58"/>
      <c r="CG171" s="58"/>
      <c r="CH171" s="58"/>
      <c r="CI171" s="58"/>
      <c r="CJ171" s="58"/>
      <c r="CK171" s="58"/>
      <c r="CL171" s="58"/>
      <c r="CM171" s="58"/>
      <c r="CN171" s="58"/>
      <c r="CO171" s="58"/>
      <c r="CP171" s="58"/>
      <c r="CQ171" s="58"/>
      <c r="CR171" s="58"/>
      <c r="CS171" s="58"/>
      <c r="CT171" s="58"/>
      <c r="CU171" s="58"/>
      <c r="CV171" s="58"/>
      <c r="CW171" s="58"/>
      <c r="CX171" s="58"/>
      <c r="CY171" s="58"/>
      <c r="CZ171" s="58"/>
      <c r="DA171" s="58"/>
      <c r="DB171" s="58"/>
      <c r="DC171" s="58"/>
      <c r="DD171" s="58"/>
      <c r="DE171" s="58"/>
      <c r="DF171" s="58"/>
      <c r="DG171" s="58"/>
      <c r="DH171" s="58"/>
      <c r="DI171" s="58"/>
      <c r="DJ171" s="58"/>
      <c r="DK171" s="58"/>
      <c r="DL171" s="58"/>
      <c r="DM171" s="58"/>
      <c r="DN171" s="58"/>
      <c r="DO171" s="58"/>
      <c r="DP171" s="58"/>
      <c r="DQ171" s="58"/>
      <c r="DR171" s="58"/>
      <c r="DS171" s="58"/>
      <c r="DT171" s="58"/>
      <c r="DU171" s="58"/>
      <c r="DV171" s="58"/>
      <c r="DW171" s="58"/>
      <c r="DX171" s="58"/>
      <c r="DY171" s="58"/>
      <c r="DZ171" s="58"/>
      <c r="EA171" s="58"/>
      <c r="EB171" s="58"/>
      <c r="EC171" s="58"/>
      <c r="ED171" s="58"/>
      <c r="EE171" s="58"/>
      <c r="EF171" s="58"/>
      <c r="EG171" s="58"/>
      <c r="EH171" s="58"/>
      <c r="EI171" s="58"/>
      <c r="EJ171" s="58"/>
      <c r="EK171" s="58"/>
      <c r="EL171" s="58"/>
      <c r="EM171" s="58"/>
      <c r="EN171" s="58"/>
      <c r="EO171" s="58"/>
      <c r="EP171" s="58"/>
      <c r="EQ171" s="58"/>
      <c r="ER171" s="58"/>
      <c r="ES171" s="58"/>
      <c r="ET171" s="58"/>
      <c r="EU171" s="58"/>
      <c r="EV171" s="58"/>
      <c r="EW171" s="58"/>
      <c r="EX171" s="58"/>
      <c r="EY171" s="58"/>
      <c r="EZ171" s="58"/>
      <c r="FA171" s="58"/>
      <c r="FB171" s="58"/>
      <c r="FC171" s="58"/>
      <c r="FD171" s="58"/>
      <c r="FE171" s="58"/>
      <c r="FF171" s="58"/>
      <c r="FG171" s="58"/>
      <c r="FH171" s="58"/>
      <c r="FI171" s="58"/>
      <c r="FJ171" s="58"/>
      <c r="FK171" s="58"/>
      <c r="FL171" s="58"/>
      <c r="FM171" s="58"/>
      <c r="FN171" s="58"/>
      <c r="FO171" s="58"/>
      <c r="FP171" s="58"/>
      <c r="FQ171" s="58"/>
      <c r="FR171" s="58"/>
      <c r="FS171" s="58"/>
      <c r="FT171" s="58"/>
      <c r="FU171" s="58"/>
      <c r="FV171" s="58"/>
      <c r="FW171" s="58"/>
      <c r="FX171" s="58"/>
      <c r="FY171" s="58"/>
      <c r="FZ171" s="58"/>
      <c r="GA171" s="58"/>
      <c r="GB171" s="58"/>
      <c r="GC171" s="58"/>
      <c r="GD171" s="58"/>
      <c r="GE171" s="58"/>
      <c r="GF171" s="58"/>
      <c r="GG171" s="58"/>
      <c r="GH171" s="58"/>
      <c r="GI171" s="58"/>
      <c r="GJ171" s="58"/>
      <c r="GK171" s="58"/>
      <c r="GL171" s="58"/>
      <c r="GM171" s="58"/>
      <c r="GN171" s="58"/>
      <c r="GO171" s="58"/>
      <c r="GP171" s="58"/>
      <c r="GQ171" s="58"/>
      <c r="GR171" s="58"/>
      <c r="GS171" s="58"/>
      <c r="GT171" s="58"/>
    </row>
    <row r="172" s="23" customFormat="1" customHeight="1" spans="1:202">
      <c r="A172" s="56"/>
      <c r="B172" s="57"/>
      <c r="C172" s="58"/>
      <c r="D172" s="59"/>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8"/>
      <c r="BY172" s="58"/>
      <c r="BZ172" s="58"/>
      <c r="CA172" s="58"/>
      <c r="CB172" s="58"/>
      <c r="CC172" s="58"/>
      <c r="CD172" s="58"/>
      <c r="CE172" s="58"/>
      <c r="CF172" s="58"/>
      <c r="CG172" s="58"/>
      <c r="CH172" s="58"/>
      <c r="CI172" s="58"/>
      <c r="CJ172" s="58"/>
      <c r="CK172" s="58"/>
      <c r="CL172" s="58"/>
      <c r="CM172" s="58"/>
      <c r="CN172" s="58"/>
      <c r="CO172" s="58"/>
      <c r="CP172" s="58"/>
      <c r="CQ172" s="58"/>
      <c r="CR172" s="58"/>
      <c r="CS172" s="58"/>
      <c r="CT172" s="58"/>
      <c r="CU172" s="58"/>
      <c r="CV172" s="58"/>
      <c r="CW172" s="58"/>
      <c r="CX172" s="58"/>
      <c r="CY172" s="58"/>
      <c r="CZ172" s="58"/>
      <c r="DA172" s="58"/>
      <c r="DB172" s="58"/>
      <c r="DC172" s="58"/>
      <c r="DD172" s="58"/>
      <c r="DE172" s="58"/>
      <c r="DF172" s="58"/>
      <c r="DG172" s="58"/>
      <c r="DH172" s="58"/>
      <c r="DI172" s="58"/>
      <c r="DJ172" s="58"/>
      <c r="DK172" s="58"/>
      <c r="DL172" s="58"/>
      <c r="DM172" s="58"/>
      <c r="DN172" s="58"/>
      <c r="DO172" s="58"/>
      <c r="DP172" s="58"/>
      <c r="DQ172" s="58"/>
      <c r="DR172" s="58"/>
      <c r="DS172" s="58"/>
      <c r="DT172" s="58"/>
      <c r="DU172" s="58"/>
      <c r="DV172" s="58"/>
      <c r="DW172" s="58"/>
      <c r="DX172" s="58"/>
      <c r="DY172" s="58"/>
      <c r="DZ172" s="58"/>
      <c r="EA172" s="58"/>
      <c r="EB172" s="58"/>
      <c r="EC172" s="58"/>
      <c r="ED172" s="58"/>
      <c r="EE172" s="58"/>
      <c r="EF172" s="58"/>
      <c r="EG172" s="58"/>
      <c r="EH172" s="58"/>
      <c r="EI172" s="58"/>
      <c r="EJ172" s="58"/>
      <c r="EK172" s="58"/>
      <c r="EL172" s="58"/>
      <c r="EM172" s="58"/>
      <c r="EN172" s="58"/>
      <c r="EO172" s="58"/>
      <c r="EP172" s="58"/>
      <c r="EQ172" s="58"/>
      <c r="ER172" s="58"/>
      <c r="ES172" s="58"/>
      <c r="ET172" s="58"/>
      <c r="EU172" s="58"/>
      <c r="EV172" s="58"/>
      <c r="EW172" s="58"/>
      <c r="EX172" s="58"/>
      <c r="EY172" s="58"/>
      <c r="EZ172" s="58"/>
      <c r="FA172" s="58"/>
      <c r="FB172" s="58"/>
      <c r="FC172" s="58"/>
      <c r="FD172" s="58"/>
      <c r="FE172" s="58"/>
      <c r="FF172" s="58"/>
      <c r="FG172" s="58"/>
      <c r="FH172" s="58"/>
      <c r="FI172" s="58"/>
      <c r="FJ172" s="58"/>
      <c r="FK172" s="58"/>
      <c r="FL172" s="58"/>
      <c r="FM172" s="58"/>
      <c r="FN172" s="58"/>
      <c r="FO172" s="58"/>
      <c r="FP172" s="58"/>
      <c r="FQ172" s="58"/>
      <c r="FR172" s="58"/>
      <c r="FS172" s="58"/>
      <c r="FT172" s="58"/>
      <c r="FU172" s="58"/>
      <c r="FV172" s="58"/>
      <c r="FW172" s="58"/>
      <c r="FX172" s="58"/>
      <c r="FY172" s="58"/>
      <c r="FZ172" s="58"/>
      <c r="GA172" s="58"/>
      <c r="GB172" s="58"/>
      <c r="GC172" s="58"/>
      <c r="GD172" s="58"/>
      <c r="GE172" s="58"/>
      <c r="GF172" s="58"/>
      <c r="GG172" s="58"/>
      <c r="GH172" s="58"/>
      <c r="GI172" s="58"/>
      <c r="GJ172" s="58"/>
      <c r="GK172" s="58"/>
      <c r="GL172" s="58"/>
      <c r="GM172" s="58"/>
      <c r="GN172" s="58"/>
      <c r="GO172" s="58"/>
      <c r="GP172" s="58"/>
      <c r="GQ172" s="58"/>
      <c r="GR172" s="58"/>
      <c r="GS172" s="58"/>
      <c r="GT172" s="58"/>
    </row>
    <row r="173" s="23" customFormat="1" customHeight="1" spans="1:202">
      <c r="A173" s="56"/>
      <c r="B173" s="57"/>
      <c r="C173" s="58"/>
      <c r="D173" s="59"/>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c r="CS173" s="58"/>
      <c r="CT173" s="58"/>
      <c r="CU173" s="58"/>
      <c r="CV173" s="58"/>
      <c r="CW173" s="58"/>
      <c r="CX173" s="58"/>
      <c r="CY173" s="58"/>
      <c r="CZ173" s="58"/>
      <c r="DA173" s="58"/>
      <c r="DB173" s="58"/>
      <c r="DC173" s="58"/>
      <c r="DD173" s="58"/>
      <c r="DE173" s="58"/>
      <c r="DF173" s="58"/>
      <c r="DG173" s="58"/>
      <c r="DH173" s="58"/>
      <c r="DI173" s="58"/>
      <c r="DJ173" s="58"/>
      <c r="DK173" s="58"/>
      <c r="DL173" s="58"/>
      <c r="DM173" s="58"/>
      <c r="DN173" s="58"/>
      <c r="DO173" s="58"/>
      <c r="DP173" s="58"/>
      <c r="DQ173" s="58"/>
      <c r="DR173" s="58"/>
      <c r="DS173" s="58"/>
      <c r="DT173" s="58"/>
      <c r="DU173" s="58"/>
      <c r="DV173" s="58"/>
      <c r="DW173" s="58"/>
      <c r="DX173" s="58"/>
      <c r="DY173" s="58"/>
      <c r="DZ173" s="58"/>
      <c r="EA173" s="58"/>
      <c r="EB173" s="58"/>
      <c r="EC173" s="58"/>
      <c r="ED173" s="58"/>
      <c r="EE173" s="58"/>
      <c r="EF173" s="58"/>
      <c r="EG173" s="58"/>
      <c r="EH173" s="58"/>
      <c r="EI173" s="58"/>
      <c r="EJ173" s="58"/>
      <c r="EK173" s="58"/>
      <c r="EL173" s="58"/>
      <c r="EM173" s="58"/>
      <c r="EN173" s="58"/>
      <c r="EO173" s="58"/>
      <c r="EP173" s="58"/>
      <c r="EQ173" s="58"/>
      <c r="ER173" s="58"/>
      <c r="ES173" s="58"/>
      <c r="ET173" s="58"/>
      <c r="EU173" s="58"/>
      <c r="EV173" s="58"/>
      <c r="EW173" s="58"/>
      <c r="EX173" s="58"/>
      <c r="EY173" s="58"/>
      <c r="EZ173" s="58"/>
      <c r="FA173" s="58"/>
      <c r="FB173" s="58"/>
      <c r="FC173" s="58"/>
      <c r="FD173" s="58"/>
      <c r="FE173" s="58"/>
      <c r="FF173" s="58"/>
      <c r="FG173" s="58"/>
      <c r="FH173" s="58"/>
      <c r="FI173" s="58"/>
      <c r="FJ173" s="58"/>
      <c r="FK173" s="58"/>
      <c r="FL173" s="58"/>
      <c r="FM173" s="58"/>
      <c r="FN173" s="58"/>
      <c r="FO173" s="58"/>
      <c r="FP173" s="58"/>
      <c r="FQ173" s="58"/>
      <c r="FR173" s="58"/>
      <c r="FS173" s="58"/>
      <c r="FT173" s="58"/>
      <c r="FU173" s="58"/>
      <c r="FV173" s="58"/>
      <c r="FW173" s="58"/>
      <c r="FX173" s="58"/>
      <c r="FY173" s="58"/>
      <c r="FZ173" s="58"/>
      <c r="GA173" s="58"/>
      <c r="GB173" s="58"/>
      <c r="GC173" s="58"/>
      <c r="GD173" s="58"/>
      <c r="GE173" s="58"/>
      <c r="GF173" s="58"/>
      <c r="GG173" s="58"/>
      <c r="GH173" s="58"/>
      <c r="GI173" s="58"/>
      <c r="GJ173" s="58"/>
      <c r="GK173" s="58"/>
      <c r="GL173" s="58"/>
      <c r="GM173" s="58"/>
      <c r="GN173" s="58"/>
      <c r="GO173" s="58"/>
      <c r="GP173" s="58"/>
      <c r="GQ173" s="58"/>
      <c r="GR173" s="58"/>
      <c r="GS173" s="58"/>
      <c r="GT173" s="58"/>
    </row>
    <row r="174" s="23" customFormat="1" customHeight="1" spans="1:202">
      <c r="A174" s="56"/>
      <c r="B174" s="57"/>
      <c r="C174" s="58"/>
      <c r="D174" s="59"/>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8"/>
      <c r="BY174" s="58"/>
      <c r="BZ174" s="58"/>
      <c r="CA174" s="58"/>
      <c r="CB174" s="58"/>
      <c r="CC174" s="58"/>
      <c r="CD174" s="58"/>
      <c r="CE174" s="58"/>
      <c r="CF174" s="58"/>
      <c r="CG174" s="58"/>
      <c r="CH174" s="58"/>
      <c r="CI174" s="58"/>
      <c r="CJ174" s="58"/>
      <c r="CK174" s="58"/>
      <c r="CL174" s="58"/>
      <c r="CM174" s="58"/>
      <c r="CN174" s="58"/>
      <c r="CO174" s="58"/>
      <c r="CP174" s="58"/>
      <c r="CQ174" s="58"/>
      <c r="CR174" s="58"/>
      <c r="CS174" s="58"/>
      <c r="CT174" s="58"/>
      <c r="CU174" s="58"/>
      <c r="CV174" s="58"/>
      <c r="CW174" s="58"/>
      <c r="CX174" s="58"/>
      <c r="CY174" s="58"/>
      <c r="CZ174" s="58"/>
      <c r="DA174" s="58"/>
      <c r="DB174" s="58"/>
      <c r="DC174" s="58"/>
      <c r="DD174" s="58"/>
      <c r="DE174" s="58"/>
      <c r="DF174" s="58"/>
      <c r="DG174" s="58"/>
      <c r="DH174" s="58"/>
      <c r="DI174" s="58"/>
      <c r="DJ174" s="58"/>
      <c r="DK174" s="58"/>
      <c r="DL174" s="58"/>
      <c r="DM174" s="58"/>
      <c r="DN174" s="58"/>
      <c r="DO174" s="58"/>
      <c r="DP174" s="58"/>
      <c r="DQ174" s="58"/>
      <c r="DR174" s="58"/>
      <c r="DS174" s="58"/>
      <c r="DT174" s="58"/>
      <c r="DU174" s="58"/>
      <c r="DV174" s="58"/>
      <c r="DW174" s="58"/>
      <c r="DX174" s="58"/>
      <c r="DY174" s="58"/>
      <c r="DZ174" s="58"/>
      <c r="EA174" s="58"/>
      <c r="EB174" s="58"/>
      <c r="EC174" s="58"/>
      <c r="ED174" s="58"/>
      <c r="EE174" s="58"/>
      <c r="EF174" s="58"/>
      <c r="EG174" s="58"/>
      <c r="EH174" s="58"/>
      <c r="EI174" s="58"/>
      <c r="EJ174" s="58"/>
      <c r="EK174" s="58"/>
      <c r="EL174" s="58"/>
      <c r="EM174" s="58"/>
      <c r="EN174" s="58"/>
      <c r="EO174" s="58"/>
      <c r="EP174" s="58"/>
      <c r="EQ174" s="58"/>
      <c r="ER174" s="58"/>
      <c r="ES174" s="58"/>
      <c r="ET174" s="58"/>
      <c r="EU174" s="58"/>
      <c r="EV174" s="58"/>
      <c r="EW174" s="58"/>
      <c r="EX174" s="58"/>
      <c r="EY174" s="58"/>
      <c r="EZ174" s="58"/>
      <c r="FA174" s="58"/>
      <c r="FB174" s="58"/>
      <c r="FC174" s="58"/>
      <c r="FD174" s="58"/>
      <c r="FE174" s="58"/>
      <c r="FF174" s="58"/>
      <c r="FG174" s="58"/>
      <c r="FH174" s="58"/>
      <c r="FI174" s="58"/>
      <c r="FJ174" s="58"/>
      <c r="FK174" s="58"/>
      <c r="FL174" s="58"/>
      <c r="FM174" s="58"/>
      <c r="FN174" s="58"/>
      <c r="FO174" s="58"/>
      <c r="FP174" s="58"/>
      <c r="FQ174" s="58"/>
      <c r="FR174" s="58"/>
      <c r="FS174" s="58"/>
      <c r="FT174" s="58"/>
      <c r="FU174" s="58"/>
      <c r="FV174" s="58"/>
      <c r="FW174" s="58"/>
      <c r="FX174" s="58"/>
      <c r="FY174" s="58"/>
      <c r="FZ174" s="58"/>
      <c r="GA174" s="58"/>
      <c r="GB174" s="58"/>
      <c r="GC174" s="58"/>
      <c r="GD174" s="58"/>
      <c r="GE174" s="58"/>
      <c r="GF174" s="58"/>
      <c r="GG174" s="58"/>
      <c r="GH174" s="58"/>
      <c r="GI174" s="58"/>
      <c r="GJ174" s="58"/>
      <c r="GK174" s="58"/>
      <c r="GL174" s="58"/>
      <c r="GM174" s="58"/>
      <c r="GN174" s="58"/>
      <c r="GO174" s="58"/>
      <c r="GP174" s="58"/>
      <c r="GQ174" s="58"/>
      <c r="GR174" s="58"/>
      <c r="GS174" s="58"/>
      <c r="GT174" s="58"/>
    </row>
    <row r="175" s="23" customFormat="1" customHeight="1" spans="1:202">
      <c r="A175" s="56"/>
      <c r="B175" s="57"/>
      <c r="C175" s="58"/>
      <c r="D175" s="59"/>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8"/>
      <c r="BY175" s="58"/>
      <c r="BZ175" s="58"/>
      <c r="CA175" s="58"/>
      <c r="CB175" s="58"/>
      <c r="CC175" s="58"/>
      <c r="CD175" s="58"/>
      <c r="CE175" s="58"/>
      <c r="CF175" s="58"/>
      <c r="CG175" s="58"/>
      <c r="CH175" s="58"/>
      <c r="CI175" s="58"/>
      <c r="CJ175" s="58"/>
      <c r="CK175" s="58"/>
      <c r="CL175" s="58"/>
      <c r="CM175" s="58"/>
      <c r="CN175" s="58"/>
      <c r="CO175" s="58"/>
      <c r="CP175" s="58"/>
      <c r="CQ175" s="58"/>
      <c r="CR175" s="58"/>
      <c r="CS175" s="58"/>
      <c r="CT175" s="58"/>
      <c r="CU175" s="58"/>
      <c r="CV175" s="58"/>
      <c r="CW175" s="58"/>
      <c r="CX175" s="58"/>
      <c r="CY175" s="58"/>
      <c r="CZ175" s="58"/>
      <c r="DA175" s="58"/>
      <c r="DB175" s="58"/>
      <c r="DC175" s="58"/>
      <c r="DD175" s="58"/>
      <c r="DE175" s="58"/>
      <c r="DF175" s="58"/>
      <c r="DG175" s="58"/>
      <c r="DH175" s="58"/>
      <c r="DI175" s="58"/>
      <c r="DJ175" s="58"/>
      <c r="DK175" s="58"/>
      <c r="DL175" s="58"/>
      <c r="DM175" s="58"/>
      <c r="DN175" s="58"/>
      <c r="DO175" s="58"/>
      <c r="DP175" s="58"/>
      <c r="DQ175" s="58"/>
      <c r="DR175" s="58"/>
      <c r="DS175" s="58"/>
      <c r="DT175" s="58"/>
      <c r="DU175" s="58"/>
      <c r="DV175" s="58"/>
      <c r="DW175" s="58"/>
      <c r="DX175" s="58"/>
      <c r="DY175" s="58"/>
      <c r="DZ175" s="58"/>
      <c r="EA175" s="58"/>
      <c r="EB175" s="58"/>
      <c r="EC175" s="58"/>
      <c r="ED175" s="58"/>
      <c r="EE175" s="58"/>
      <c r="EF175" s="58"/>
      <c r="EG175" s="58"/>
      <c r="EH175" s="58"/>
      <c r="EI175" s="58"/>
      <c r="EJ175" s="58"/>
      <c r="EK175" s="58"/>
      <c r="EL175" s="58"/>
      <c r="EM175" s="58"/>
      <c r="EN175" s="58"/>
      <c r="EO175" s="58"/>
      <c r="EP175" s="58"/>
      <c r="EQ175" s="58"/>
      <c r="ER175" s="58"/>
      <c r="ES175" s="58"/>
      <c r="ET175" s="58"/>
      <c r="EU175" s="58"/>
      <c r="EV175" s="58"/>
      <c r="EW175" s="58"/>
      <c r="EX175" s="58"/>
      <c r="EY175" s="58"/>
      <c r="EZ175" s="58"/>
      <c r="FA175" s="58"/>
      <c r="FB175" s="58"/>
      <c r="FC175" s="58"/>
      <c r="FD175" s="58"/>
      <c r="FE175" s="58"/>
      <c r="FF175" s="58"/>
      <c r="FG175" s="58"/>
      <c r="FH175" s="58"/>
      <c r="FI175" s="58"/>
      <c r="FJ175" s="58"/>
      <c r="FK175" s="58"/>
      <c r="FL175" s="58"/>
      <c r="FM175" s="58"/>
      <c r="FN175" s="58"/>
      <c r="FO175" s="58"/>
      <c r="FP175" s="58"/>
      <c r="FQ175" s="58"/>
      <c r="FR175" s="58"/>
      <c r="FS175" s="58"/>
      <c r="FT175" s="58"/>
      <c r="FU175" s="58"/>
      <c r="FV175" s="58"/>
      <c r="FW175" s="58"/>
      <c r="FX175" s="58"/>
      <c r="FY175" s="58"/>
      <c r="FZ175" s="58"/>
      <c r="GA175" s="58"/>
      <c r="GB175" s="58"/>
      <c r="GC175" s="58"/>
      <c r="GD175" s="58"/>
      <c r="GE175" s="58"/>
      <c r="GF175" s="58"/>
      <c r="GG175" s="58"/>
      <c r="GH175" s="58"/>
      <c r="GI175" s="58"/>
      <c r="GJ175" s="58"/>
      <c r="GK175" s="58"/>
      <c r="GL175" s="58"/>
      <c r="GM175" s="58"/>
      <c r="GN175" s="58"/>
      <c r="GO175" s="58"/>
      <c r="GP175" s="58"/>
      <c r="GQ175" s="58"/>
      <c r="GR175" s="58"/>
      <c r="GS175" s="58"/>
      <c r="GT175" s="58"/>
    </row>
    <row r="176" s="23" customFormat="1" customHeight="1" spans="1:202">
      <c r="A176" s="56"/>
      <c r="B176" s="57"/>
      <c r="C176" s="58"/>
      <c r="D176" s="59"/>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8"/>
      <c r="BY176" s="58"/>
      <c r="BZ176" s="58"/>
      <c r="CA176" s="58"/>
      <c r="CB176" s="58"/>
      <c r="CC176" s="58"/>
      <c r="CD176" s="58"/>
      <c r="CE176" s="58"/>
      <c r="CF176" s="58"/>
      <c r="CG176" s="58"/>
      <c r="CH176" s="58"/>
      <c r="CI176" s="58"/>
      <c r="CJ176" s="58"/>
      <c r="CK176" s="58"/>
      <c r="CL176" s="58"/>
      <c r="CM176" s="58"/>
      <c r="CN176" s="58"/>
      <c r="CO176" s="58"/>
      <c r="CP176" s="58"/>
      <c r="CQ176" s="58"/>
      <c r="CR176" s="58"/>
      <c r="CS176" s="58"/>
      <c r="CT176" s="58"/>
      <c r="CU176" s="58"/>
      <c r="CV176" s="58"/>
      <c r="CW176" s="58"/>
      <c r="CX176" s="58"/>
      <c r="CY176" s="58"/>
      <c r="CZ176" s="58"/>
      <c r="DA176" s="58"/>
      <c r="DB176" s="58"/>
      <c r="DC176" s="58"/>
      <c r="DD176" s="58"/>
      <c r="DE176" s="58"/>
      <c r="DF176" s="58"/>
      <c r="DG176" s="58"/>
      <c r="DH176" s="58"/>
      <c r="DI176" s="58"/>
      <c r="DJ176" s="58"/>
      <c r="DK176" s="58"/>
      <c r="DL176" s="58"/>
      <c r="DM176" s="58"/>
      <c r="DN176" s="58"/>
      <c r="DO176" s="58"/>
      <c r="DP176" s="58"/>
      <c r="DQ176" s="58"/>
      <c r="DR176" s="58"/>
      <c r="DS176" s="58"/>
      <c r="DT176" s="58"/>
      <c r="DU176" s="58"/>
      <c r="DV176" s="58"/>
      <c r="DW176" s="58"/>
      <c r="DX176" s="58"/>
      <c r="DY176" s="58"/>
      <c r="DZ176" s="58"/>
      <c r="EA176" s="58"/>
      <c r="EB176" s="58"/>
      <c r="EC176" s="58"/>
      <c r="ED176" s="58"/>
      <c r="EE176" s="58"/>
      <c r="EF176" s="58"/>
      <c r="EG176" s="58"/>
      <c r="EH176" s="58"/>
      <c r="EI176" s="58"/>
      <c r="EJ176" s="58"/>
      <c r="EK176" s="58"/>
      <c r="EL176" s="58"/>
      <c r="EM176" s="58"/>
      <c r="EN176" s="58"/>
      <c r="EO176" s="58"/>
      <c r="EP176" s="58"/>
      <c r="EQ176" s="58"/>
      <c r="ER176" s="58"/>
      <c r="ES176" s="58"/>
      <c r="ET176" s="58"/>
      <c r="EU176" s="58"/>
      <c r="EV176" s="58"/>
      <c r="EW176" s="58"/>
      <c r="EX176" s="58"/>
      <c r="EY176" s="58"/>
      <c r="EZ176" s="58"/>
      <c r="FA176" s="58"/>
      <c r="FB176" s="58"/>
      <c r="FC176" s="58"/>
      <c r="FD176" s="58"/>
      <c r="FE176" s="58"/>
      <c r="FF176" s="58"/>
      <c r="FG176" s="58"/>
      <c r="FH176" s="58"/>
      <c r="FI176" s="58"/>
      <c r="FJ176" s="58"/>
      <c r="FK176" s="58"/>
      <c r="FL176" s="58"/>
      <c r="FM176" s="58"/>
      <c r="FN176" s="58"/>
      <c r="FO176" s="58"/>
      <c r="FP176" s="58"/>
      <c r="FQ176" s="58"/>
      <c r="FR176" s="58"/>
      <c r="FS176" s="58"/>
      <c r="FT176" s="58"/>
      <c r="FU176" s="58"/>
      <c r="FV176" s="58"/>
      <c r="FW176" s="58"/>
      <c r="FX176" s="58"/>
      <c r="FY176" s="58"/>
      <c r="FZ176" s="58"/>
      <c r="GA176" s="58"/>
      <c r="GB176" s="58"/>
      <c r="GC176" s="58"/>
      <c r="GD176" s="58"/>
      <c r="GE176" s="58"/>
      <c r="GF176" s="58"/>
      <c r="GG176" s="58"/>
      <c r="GH176" s="58"/>
      <c r="GI176" s="58"/>
      <c r="GJ176" s="58"/>
      <c r="GK176" s="58"/>
      <c r="GL176" s="58"/>
      <c r="GM176" s="58"/>
      <c r="GN176" s="58"/>
      <c r="GO176" s="58"/>
      <c r="GP176" s="58"/>
      <c r="GQ176" s="58"/>
      <c r="GR176" s="58"/>
      <c r="GS176" s="58"/>
      <c r="GT176" s="58"/>
    </row>
    <row r="177" s="23" customFormat="1" customHeight="1" spans="1:4">
      <c r="A177" s="56"/>
      <c r="B177" s="57"/>
      <c r="C177" s="58"/>
      <c r="D177" s="59"/>
    </row>
    <row r="178" s="23" customFormat="1" customHeight="1" spans="1:4">
      <c r="A178" s="56"/>
      <c r="B178" s="57"/>
      <c r="C178" s="58"/>
      <c r="D178" s="59"/>
    </row>
    <row r="179" s="23" customFormat="1" customHeight="1" spans="1:4">
      <c r="A179" s="56"/>
      <c r="B179" s="57"/>
      <c r="C179" s="58"/>
      <c r="D179" s="59"/>
    </row>
    <row r="180" s="23" customFormat="1" customHeight="1" spans="1:4">
      <c r="A180" s="56"/>
      <c r="B180" s="57"/>
      <c r="C180" s="58"/>
      <c r="D180" s="59"/>
    </row>
    <row r="181" s="23" customFormat="1" customHeight="1" spans="1:4">
      <c r="A181" s="56"/>
      <c r="B181" s="57"/>
      <c r="C181" s="58"/>
      <c r="D181" s="59"/>
    </row>
    <row r="182" s="23" customFormat="1" customHeight="1" spans="1:4">
      <c r="A182" s="56"/>
      <c r="B182" s="57"/>
      <c r="C182" s="58"/>
      <c r="D182" s="59"/>
    </row>
    <row r="183" s="23" customFormat="1" customHeight="1" spans="1:4">
      <c r="A183" s="56"/>
      <c r="B183" s="57"/>
      <c r="C183" s="58"/>
      <c r="D183" s="59"/>
    </row>
    <row r="184" s="23" customFormat="1" customHeight="1" spans="1:4">
      <c r="A184" s="56"/>
      <c r="B184" s="57"/>
      <c r="C184" s="58"/>
      <c r="D184" s="59"/>
    </row>
    <row r="185" s="23" customFormat="1" customHeight="1" spans="1:4">
      <c r="A185" s="56"/>
      <c r="B185" s="57"/>
      <c r="C185" s="58"/>
      <c r="D185" s="59"/>
    </row>
  </sheetData>
  <mergeCells count="5">
    <mergeCell ref="A2:D2"/>
    <mergeCell ref="A4:D4"/>
    <mergeCell ref="A7:D7"/>
    <mergeCell ref="A15:D15"/>
    <mergeCell ref="A22:D22"/>
  </mergeCells>
  <printOptions horizontalCentered="1"/>
  <pageMargins left="0.786805555555556" right="0.393055555555556" top="1.02361111111111" bottom="0.984027777777778" header="0.5" footer="0.5"/>
  <pageSetup paperSize="9" scale="8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pane xSplit="3" ySplit="4" topLeftCell="D11" activePane="bottomRight" state="frozen"/>
      <selection/>
      <selection pane="topRight"/>
      <selection pane="bottomLeft"/>
      <selection pane="bottomRight" activeCell="B19" sqref="B19"/>
    </sheetView>
  </sheetViews>
  <sheetFormatPr defaultColWidth="13.4166666666667" defaultRowHeight="33" customHeight="1" outlineLevelCol="7"/>
  <cols>
    <col min="1" max="1" width="7.41666666666667" style="6" customWidth="1"/>
    <col min="2" max="2" width="35.8333333333333" style="7" customWidth="1"/>
    <col min="3" max="3" width="9.75" style="1" customWidth="1"/>
    <col min="4" max="4" width="11" style="1" customWidth="1"/>
    <col min="5" max="5" width="12.8333333333333" style="1" customWidth="1"/>
    <col min="6" max="6" width="12.5833333333333" style="1" customWidth="1"/>
    <col min="7" max="7" width="14.1666666666667" style="6" customWidth="1"/>
    <col min="8" max="8" width="13.5" style="1" customWidth="1"/>
    <col min="9" max="16382" width="13.4166666666667" style="1" customWidth="1"/>
    <col min="16383" max="16384" width="13.4166666666667" style="1"/>
  </cols>
  <sheetData>
    <row r="1" ht="19" customHeight="1" spans="1:1">
      <c r="A1" s="8" t="s">
        <v>411</v>
      </c>
    </row>
    <row r="2" s="1" customFormat="1" ht="23" customHeight="1" spans="1:8">
      <c r="A2" s="9" t="s">
        <v>412</v>
      </c>
      <c r="B2" s="9"/>
      <c r="C2" s="9"/>
      <c r="D2" s="9"/>
      <c r="E2" s="9"/>
      <c r="F2" s="9"/>
      <c r="G2" s="9"/>
      <c r="H2" s="9"/>
    </row>
    <row r="3" s="2" customFormat="1" ht="14" customHeight="1" spans="1:8">
      <c r="A3" s="10"/>
      <c r="B3" s="10"/>
      <c r="C3" s="10"/>
      <c r="D3" s="10"/>
      <c r="E3" s="10"/>
      <c r="F3" s="10"/>
      <c r="G3" s="11" t="s">
        <v>413</v>
      </c>
      <c r="H3" s="10"/>
    </row>
    <row r="4" s="3" customFormat="1" ht="40" customHeight="1" spans="1:8">
      <c r="A4" s="12" t="s">
        <v>414</v>
      </c>
      <c r="B4" s="12" t="s">
        <v>415</v>
      </c>
      <c r="C4" s="12" t="s">
        <v>416</v>
      </c>
      <c r="D4" s="12" t="s">
        <v>417</v>
      </c>
      <c r="E4" s="12" t="s">
        <v>418</v>
      </c>
      <c r="F4" s="12" t="s">
        <v>419</v>
      </c>
      <c r="G4" s="12" t="s">
        <v>420</v>
      </c>
      <c r="H4" s="12" t="s">
        <v>421</v>
      </c>
    </row>
    <row r="5" s="2" customFormat="1" ht="21" customHeight="1" spans="1:8">
      <c r="A5" s="13">
        <v>1</v>
      </c>
      <c r="B5" s="14" t="s">
        <v>422</v>
      </c>
      <c r="C5" s="15">
        <v>16</v>
      </c>
      <c r="D5" s="13">
        <v>350.06</v>
      </c>
      <c r="E5" s="15">
        <f>7.68</f>
        <v>7.68</v>
      </c>
      <c r="F5" s="13">
        <f>D5+E36</f>
        <v>1956.64</v>
      </c>
      <c r="G5" s="13">
        <f>4.13+2.35+1.2</f>
        <v>7.68</v>
      </c>
      <c r="H5" s="13">
        <f>F36-G36</f>
        <v>318.5</v>
      </c>
    </row>
    <row r="6" s="2" customFormat="1" ht="21" customHeight="1" spans="1:8">
      <c r="A6" s="13">
        <v>2</v>
      </c>
      <c r="B6" s="14" t="s">
        <v>423</v>
      </c>
      <c r="C6" s="15">
        <v>0</v>
      </c>
      <c r="D6" s="13"/>
      <c r="E6" s="15">
        <v>12.4</v>
      </c>
      <c r="F6" s="13"/>
      <c r="G6" s="13">
        <f>5.18+8.3+4.76</f>
        <v>18.24</v>
      </c>
      <c r="H6" s="13"/>
    </row>
    <row r="7" s="2" customFormat="1" ht="21" customHeight="1" spans="1:8">
      <c r="A7" s="13">
        <v>3</v>
      </c>
      <c r="B7" s="14" t="s">
        <v>424</v>
      </c>
      <c r="C7" s="15">
        <v>50</v>
      </c>
      <c r="D7" s="13"/>
      <c r="E7" s="15">
        <v>8.31</v>
      </c>
      <c r="F7" s="13"/>
      <c r="G7" s="13">
        <f>6.02+0.8</f>
        <v>6.82</v>
      </c>
      <c r="H7" s="13"/>
    </row>
    <row r="8" s="2" customFormat="1" ht="21" customHeight="1" spans="1:8">
      <c r="A8" s="13">
        <v>4</v>
      </c>
      <c r="B8" s="14" t="s">
        <v>425</v>
      </c>
      <c r="C8" s="15">
        <v>120</v>
      </c>
      <c r="D8" s="13"/>
      <c r="E8" s="15">
        <v>137.6</v>
      </c>
      <c r="F8" s="13"/>
      <c r="G8" s="13">
        <v>137.6</v>
      </c>
      <c r="H8" s="13"/>
    </row>
    <row r="9" s="2" customFormat="1" ht="21" customHeight="1" spans="1:8">
      <c r="A9" s="13">
        <v>5</v>
      </c>
      <c r="B9" s="14" t="s">
        <v>426</v>
      </c>
      <c r="C9" s="15">
        <v>120</v>
      </c>
      <c r="D9" s="13"/>
      <c r="E9" s="15">
        <v>19.87</v>
      </c>
      <c r="F9" s="13"/>
      <c r="G9" s="13">
        <v>19.87</v>
      </c>
      <c r="H9" s="13"/>
    </row>
    <row r="10" s="2" customFormat="1" ht="21" customHeight="1" spans="1:8">
      <c r="A10" s="13">
        <v>6</v>
      </c>
      <c r="B10" s="14" t="s">
        <v>427</v>
      </c>
      <c r="C10" s="15">
        <v>70</v>
      </c>
      <c r="D10" s="13"/>
      <c r="E10" s="15">
        <f>86.61+37.96</f>
        <v>124.57</v>
      </c>
      <c r="F10" s="13"/>
      <c r="G10" s="13">
        <f>37.96+4.35</f>
        <v>42.31</v>
      </c>
      <c r="H10" s="13"/>
    </row>
    <row r="11" s="2" customFormat="1" ht="21" customHeight="1" spans="1:8">
      <c r="A11" s="13">
        <v>7</v>
      </c>
      <c r="B11" s="14" t="s">
        <v>428</v>
      </c>
      <c r="C11" s="15">
        <v>10</v>
      </c>
      <c r="D11" s="13"/>
      <c r="E11" s="15">
        <v>8</v>
      </c>
      <c r="F11" s="13"/>
      <c r="G11" s="13">
        <v>8</v>
      </c>
      <c r="H11" s="13"/>
    </row>
    <row r="12" s="2" customFormat="1" ht="21" customHeight="1" spans="1:8">
      <c r="A12" s="13">
        <v>8</v>
      </c>
      <c r="B12" s="14" t="s">
        <v>429</v>
      </c>
      <c r="C12" s="15">
        <v>15</v>
      </c>
      <c r="D12" s="13"/>
      <c r="E12" s="15">
        <v>0</v>
      </c>
      <c r="F12" s="13"/>
      <c r="G12" s="13">
        <v>0</v>
      </c>
      <c r="H12" s="13"/>
    </row>
    <row r="13" s="2" customFormat="1" ht="21" customHeight="1" spans="1:8">
      <c r="A13" s="13">
        <v>9</v>
      </c>
      <c r="B13" s="14" t="s">
        <v>430</v>
      </c>
      <c r="C13" s="15">
        <v>80</v>
      </c>
      <c r="D13" s="13"/>
      <c r="E13" s="15">
        <v>17.6</v>
      </c>
      <c r="F13" s="13"/>
      <c r="G13" s="13"/>
      <c r="H13" s="13"/>
    </row>
    <row r="14" s="2" customFormat="1" ht="21" customHeight="1" spans="1:8">
      <c r="A14" s="13">
        <v>10</v>
      </c>
      <c r="B14" s="14" t="s">
        <v>431</v>
      </c>
      <c r="C14" s="15">
        <v>10</v>
      </c>
      <c r="D14" s="13"/>
      <c r="E14" s="15">
        <v>7</v>
      </c>
      <c r="F14" s="13"/>
      <c r="G14" s="13">
        <v>7</v>
      </c>
      <c r="H14" s="13"/>
    </row>
    <row r="15" s="2" customFormat="1" ht="21" customHeight="1" spans="1:8">
      <c r="A15" s="13">
        <v>11</v>
      </c>
      <c r="B15" s="16" t="s">
        <v>432</v>
      </c>
      <c r="C15" s="15">
        <v>70.8</v>
      </c>
      <c r="D15" s="13"/>
      <c r="E15" s="15">
        <v>22.95</v>
      </c>
      <c r="F15" s="13"/>
      <c r="G15" s="13">
        <f>2.25+20.7</f>
        <v>22.95</v>
      </c>
      <c r="H15" s="13"/>
    </row>
    <row r="16" s="2" customFormat="1" ht="21" customHeight="1" spans="1:8">
      <c r="A16" s="13">
        <v>12</v>
      </c>
      <c r="B16" s="14" t="s">
        <v>433</v>
      </c>
      <c r="C16" s="15">
        <v>100</v>
      </c>
      <c r="D16" s="13"/>
      <c r="E16" s="17">
        <v>98.24</v>
      </c>
      <c r="F16" s="13"/>
      <c r="G16" s="18">
        <v>98.24</v>
      </c>
      <c r="H16" s="13"/>
    </row>
    <row r="17" s="2" customFormat="1" ht="21" customHeight="1" spans="1:8">
      <c r="A17" s="13">
        <v>13</v>
      </c>
      <c r="B17" s="14" t="s">
        <v>434</v>
      </c>
      <c r="C17" s="15">
        <v>20</v>
      </c>
      <c r="D17" s="13"/>
      <c r="E17" s="17">
        <v>19.44</v>
      </c>
      <c r="F17" s="13"/>
      <c r="G17" s="13">
        <v>19.44</v>
      </c>
      <c r="H17" s="13"/>
    </row>
    <row r="18" s="2" customFormat="1" ht="21" customHeight="1" spans="1:8">
      <c r="A18" s="13">
        <v>14</v>
      </c>
      <c r="B18" s="14" t="s">
        <v>435</v>
      </c>
      <c r="C18" s="15">
        <v>120</v>
      </c>
      <c r="D18" s="13"/>
      <c r="E18" s="17">
        <f>25.18+3.49</f>
        <v>28.67</v>
      </c>
      <c r="F18" s="13"/>
      <c r="G18" s="13">
        <f>12.59+12.59+3.49</f>
        <v>28.67</v>
      </c>
      <c r="H18" s="13"/>
    </row>
    <row r="19" s="2" customFormat="1" customHeight="1" spans="1:8">
      <c r="A19" s="13">
        <v>15</v>
      </c>
      <c r="B19" s="16" t="s">
        <v>436</v>
      </c>
      <c r="C19" s="15"/>
      <c r="D19" s="13"/>
      <c r="E19" s="17"/>
      <c r="F19" s="13"/>
      <c r="G19" s="13">
        <v>65.98</v>
      </c>
      <c r="H19" s="13"/>
    </row>
    <row r="20" s="2" customFormat="1" ht="21" customHeight="1" spans="1:8">
      <c r="A20" s="13">
        <v>16</v>
      </c>
      <c r="B20" s="14" t="s">
        <v>437</v>
      </c>
      <c r="C20" s="15">
        <v>10.67</v>
      </c>
      <c r="D20" s="13"/>
      <c r="E20" s="17">
        <v>9.73</v>
      </c>
      <c r="F20" s="13"/>
      <c r="G20" s="13">
        <v>8.5</v>
      </c>
      <c r="H20" s="13"/>
    </row>
    <row r="21" s="2" customFormat="1" ht="21" customHeight="1" spans="1:8">
      <c r="A21" s="13">
        <v>17</v>
      </c>
      <c r="B21" s="14" t="s">
        <v>438</v>
      </c>
      <c r="C21" s="15">
        <v>48.6</v>
      </c>
      <c r="D21" s="13"/>
      <c r="E21" s="15">
        <v>0</v>
      </c>
      <c r="F21" s="13"/>
      <c r="G21" s="13">
        <v>0</v>
      </c>
      <c r="H21" s="13"/>
    </row>
    <row r="22" s="2" customFormat="1" ht="21" customHeight="1" spans="1:8">
      <c r="A22" s="13">
        <v>18</v>
      </c>
      <c r="B22" s="14" t="s">
        <v>439</v>
      </c>
      <c r="C22" s="15"/>
      <c r="D22" s="13"/>
      <c r="E22" s="15">
        <v>69.75</v>
      </c>
      <c r="F22" s="13"/>
      <c r="G22" s="13"/>
      <c r="H22" s="13"/>
    </row>
    <row r="23" s="2" customFormat="1" ht="21" customHeight="1" spans="1:8">
      <c r="A23" s="13">
        <v>19</v>
      </c>
      <c r="B23" s="14" t="s">
        <v>440</v>
      </c>
      <c r="C23" s="15"/>
      <c r="D23" s="13"/>
      <c r="E23" s="15">
        <f>6.9</f>
        <v>6.9</v>
      </c>
      <c r="F23" s="13"/>
      <c r="G23" s="13">
        <v>6.9</v>
      </c>
      <c r="H23" s="13"/>
    </row>
    <row r="24" s="2" customFormat="1" ht="21" customHeight="1" spans="1:8">
      <c r="A24" s="13">
        <v>20</v>
      </c>
      <c r="B24" s="14" t="s">
        <v>441</v>
      </c>
      <c r="C24" s="15"/>
      <c r="D24" s="13"/>
      <c r="E24" s="15">
        <v>13.5</v>
      </c>
      <c r="F24" s="13"/>
      <c r="G24" s="13">
        <v>13.5</v>
      </c>
      <c r="H24" s="13"/>
    </row>
    <row r="25" s="2" customFormat="1" ht="21" customHeight="1" spans="1:8">
      <c r="A25" s="13">
        <v>21</v>
      </c>
      <c r="B25" s="14" t="s">
        <v>442</v>
      </c>
      <c r="C25" s="15"/>
      <c r="D25" s="13"/>
      <c r="E25" s="15">
        <v>173.74</v>
      </c>
      <c r="F25" s="13"/>
      <c r="G25" s="13">
        <f>13.2+0.95+28.57+5.96+28.57+83.35</f>
        <v>160.6</v>
      </c>
      <c r="H25" s="13"/>
    </row>
    <row r="26" s="2" customFormat="1" ht="21" customHeight="1" spans="1:8">
      <c r="A26" s="13">
        <v>22</v>
      </c>
      <c r="B26" s="16" t="s">
        <v>443</v>
      </c>
      <c r="C26" s="15"/>
      <c r="D26" s="13"/>
      <c r="E26" s="15">
        <v>57.47</v>
      </c>
      <c r="F26" s="13"/>
      <c r="G26" s="13">
        <v>210.38</v>
      </c>
      <c r="H26" s="13"/>
    </row>
    <row r="27" s="2" customFormat="1" ht="21" customHeight="1" spans="1:8">
      <c r="A27" s="13">
        <v>23</v>
      </c>
      <c r="B27" s="14" t="s">
        <v>444</v>
      </c>
      <c r="C27" s="15"/>
      <c r="D27" s="13"/>
      <c r="E27" s="15">
        <v>500</v>
      </c>
      <c r="F27" s="13"/>
      <c r="G27" s="13">
        <v>500</v>
      </c>
      <c r="H27" s="13"/>
    </row>
    <row r="28" s="2" customFormat="1" ht="21" customHeight="1" spans="1:8">
      <c r="A28" s="13">
        <v>24</v>
      </c>
      <c r="B28" s="14" t="s">
        <v>445</v>
      </c>
      <c r="C28" s="15"/>
      <c r="D28" s="13"/>
      <c r="E28" s="15">
        <v>87.5</v>
      </c>
      <c r="F28" s="13"/>
      <c r="G28" s="13">
        <f>15+72.5</f>
        <v>87.5</v>
      </c>
      <c r="H28" s="13"/>
    </row>
    <row r="29" s="2" customFormat="1" ht="21" customHeight="1" spans="1:8">
      <c r="A29" s="13">
        <v>25</v>
      </c>
      <c r="B29" s="14" t="s">
        <v>446</v>
      </c>
      <c r="C29" s="15"/>
      <c r="D29" s="13"/>
      <c r="E29" s="15">
        <v>30</v>
      </c>
      <c r="F29" s="13"/>
      <c r="G29" s="13">
        <v>30</v>
      </c>
      <c r="H29" s="13"/>
    </row>
    <row r="30" s="2" customFormat="1" ht="21" customHeight="1" spans="1:8">
      <c r="A30" s="13">
        <v>26</v>
      </c>
      <c r="B30" s="14" t="s">
        <v>447</v>
      </c>
      <c r="C30" s="15"/>
      <c r="D30" s="13"/>
      <c r="E30" s="15">
        <v>12</v>
      </c>
      <c r="F30" s="13"/>
      <c r="G30" s="13">
        <v>12</v>
      </c>
      <c r="H30" s="13"/>
    </row>
    <row r="31" s="2" customFormat="1" ht="21" customHeight="1" spans="1:8">
      <c r="A31" s="13">
        <v>27</v>
      </c>
      <c r="B31" s="14" t="s">
        <v>448</v>
      </c>
      <c r="C31" s="15"/>
      <c r="D31" s="13"/>
      <c r="E31" s="15">
        <v>27.86</v>
      </c>
      <c r="F31" s="13"/>
      <c r="G31" s="13">
        <v>0</v>
      </c>
      <c r="H31" s="13"/>
    </row>
    <row r="32" s="2" customFormat="1" ht="21" customHeight="1" spans="1:8">
      <c r="A32" s="13">
        <v>28</v>
      </c>
      <c r="B32" s="16" t="s">
        <v>449</v>
      </c>
      <c r="C32" s="15"/>
      <c r="D32" s="13"/>
      <c r="E32" s="15">
        <v>15</v>
      </c>
      <c r="F32" s="13"/>
      <c r="G32" s="13">
        <v>15</v>
      </c>
      <c r="H32" s="13"/>
    </row>
    <row r="33" s="2" customFormat="1" ht="21" customHeight="1" spans="1:8">
      <c r="A33" s="13">
        <v>29</v>
      </c>
      <c r="B33" s="16" t="s">
        <v>450</v>
      </c>
      <c r="C33" s="15"/>
      <c r="D33" s="13"/>
      <c r="E33" s="15">
        <v>90.8</v>
      </c>
      <c r="F33" s="13"/>
      <c r="G33" s="13">
        <v>90.8</v>
      </c>
      <c r="H33" s="13"/>
    </row>
    <row r="34" s="2" customFormat="1" ht="21" customHeight="1" spans="1:8">
      <c r="A34" s="13">
        <v>30</v>
      </c>
      <c r="B34" s="16" t="s">
        <v>451</v>
      </c>
      <c r="C34" s="15"/>
      <c r="D34" s="13"/>
      <c r="E34" s="15"/>
      <c r="F34" s="13"/>
      <c r="G34" s="13">
        <f>4+8.4</f>
        <v>12.4</v>
      </c>
      <c r="H34" s="13"/>
    </row>
    <row r="35" s="2" customFormat="1" ht="21" customHeight="1" spans="1:8">
      <c r="A35" s="13">
        <v>31</v>
      </c>
      <c r="B35" s="14" t="s">
        <v>452</v>
      </c>
      <c r="C35" s="15"/>
      <c r="D35" s="13"/>
      <c r="E35" s="15"/>
      <c r="F35" s="13"/>
      <c r="G35" s="13">
        <v>7.76</v>
      </c>
      <c r="H35" s="13"/>
    </row>
    <row r="36" s="4" customFormat="1" ht="22" customHeight="1" spans="1:8">
      <c r="A36" s="19"/>
      <c r="B36" s="12" t="s">
        <v>453</v>
      </c>
      <c r="C36" s="20">
        <f>SUM(C5:C35)</f>
        <v>861.07</v>
      </c>
      <c r="D36" s="20">
        <f>SUM(D5:D33)</f>
        <v>350.06</v>
      </c>
      <c r="E36" s="20">
        <f>SUM(E5:E35)</f>
        <v>1606.58</v>
      </c>
      <c r="F36" s="20">
        <f>SUM(F5:F35)</f>
        <v>1956.64</v>
      </c>
      <c r="G36" s="19">
        <f>SUM(G5:G35)</f>
        <v>1638.14</v>
      </c>
      <c r="H36" s="20">
        <f>F36-G36</f>
        <v>318.5</v>
      </c>
    </row>
    <row r="37" s="5" customFormat="1" ht="13" customHeight="1" spans="1:7">
      <c r="A37" s="21"/>
      <c r="B37" s="22"/>
      <c r="G37" s="21"/>
    </row>
    <row r="38" s="1" customFormat="1" customHeight="1" spans="1:7">
      <c r="A38" s="6"/>
      <c r="B38" s="7"/>
      <c r="G38" s="6"/>
    </row>
    <row r="39" s="1" customFormat="1" customHeight="1" spans="1:7">
      <c r="A39" s="6"/>
      <c r="B39" s="7"/>
      <c r="G39" s="6"/>
    </row>
  </sheetData>
  <mergeCells count="4">
    <mergeCell ref="A2:H2"/>
    <mergeCell ref="D5:D35"/>
    <mergeCell ref="F5:F35"/>
    <mergeCell ref="H5:H35"/>
  </mergeCells>
  <printOptions horizontalCentered="1"/>
  <pageMargins left="0.393055555555556" right="0.393055555555556" top="1.02361111111111" bottom="0.590277777777778" header="0.5" footer="0.5"/>
  <pageSetup paperSize="9" scale="7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附表1-基础数据表 </vt:lpstr>
      <vt:lpstr>附表2-支出明细表 </vt:lpstr>
      <vt:lpstr>附表3-2020年度整体支出绩效评价指标体系表</vt:lpstr>
      <vt:lpstr>附表4--绩效目标完成情况表</vt:lpstr>
      <vt:lpstr>附表5-项目支出表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ZWF</dc:creator>
  <cp:lastModifiedBy>hzh</cp:lastModifiedBy>
  <dcterms:created xsi:type="dcterms:W3CDTF">2021-11-03T13:46:00Z</dcterms:created>
  <dcterms:modified xsi:type="dcterms:W3CDTF">2021-12-16T11:20:03Z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0A4881ACC90D42F28ECD5922570A9FA4</vt:lpwstr>
  </property>
  <property fmtid="{D5CDD505-2E9C-101B-9397-08002B2CF9AE}" pid="3" name="KSOProductBuildVer">
    <vt:lpwstr>2052-11.1.0.11194</vt:lpwstr>
  </property>
</Properties>
</file>