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834" activeTab="2"/>
  </bookViews>
  <sheets>
    <sheet name="附表1-基础数据表 " sheetId="7" r:id="rId1"/>
    <sheet name="附表2-支出明细表 " sheetId="8" r:id="rId2"/>
    <sheet name="附表3-2020年度整体支出绩效评价指标体系表" sheetId="3" r:id="rId3"/>
    <sheet name="附表4--绩效目标完成情况表" sheetId="4" r:id="rId4"/>
    <sheet name="附表5-项目支出表" sheetId="5" r:id="rId5"/>
  </sheets>
  <definedNames>
    <definedName name="_xlnm.Print_Titles" localSheetId="3">'附表4--绩效目标完成情况表'!$3:$3</definedName>
    <definedName name="_xlnm.Print_Area" localSheetId="3">'附表4--绩效目标完成情况表'!$A$1:$D$66</definedName>
    <definedName name="_xlnm.Print_Area" localSheetId="4">'附表5-项目支出表'!$A$1:$H$36</definedName>
    <definedName name="_xlnm.Print_Titles" localSheetId="2">'附表3-2020年度整体支出绩效评价指标体系表'!$2:$3</definedName>
    <definedName name="_xlnm.Print_Area" localSheetId="0">'附表1-基础数据表 '!$A$1:$G$47</definedName>
    <definedName name="_xlnm.Print_Area" localSheetId="1">'附表2-支出明细表 '!$A$1:$K$46</definedName>
    <definedName name="_xlnm.Print_Titles" localSheetId="1">'附表2-支出明细表 '!$2:$5</definedName>
  </definedNames>
  <calcPr calcId="144525"/>
</workbook>
</file>

<file path=xl/sharedStrings.xml><?xml version="1.0" encoding="utf-8"?>
<sst xmlns="http://schemas.openxmlformats.org/spreadsheetml/2006/main" count="521" uniqueCount="454">
  <si>
    <t>附件1</t>
  </si>
  <si>
    <t>部门整体支出绩效评价基础数据表</t>
  </si>
  <si>
    <t>单位名称：常德市自然资源和规划局高新区分局</t>
  </si>
  <si>
    <t>金额单位：万元</t>
  </si>
  <si>
    <t>项目</t>
  </si>
  <si>
    <r>
      <rPr>
        <sz val="11"/>
        <rFont val="Times New Roman"/>
        <charset val="134"/>
      </rPr>
      <t>2020</t>
    </r>
    <r>
      <rPr>
        <sz val="11"/>
        <rFont val="宋体"/>
        <charset val="134"/>
      </rPr>
      <t>年编制数</t>
    </r>
  </si>
  <si>
    <r>
      <rPr>
        <sz val="11"/>
        <rFont val="Times New Roman"/>
        <charset val="134"/>
      </rPr>
      <t>2020</t>
    </r>
    <r>
      <rPr>
        <sz val="11"/>
        <rFont val="宋体"/>
        <charset val="134"/>
      </rPr>
      <t>年实际在职人数</t>
    </r>
  </si>
  <si>
    <t>控制率</t>
  </si>
  <si>
    <t>财政供养人员情况</t>
  </si>
  <si>
    <t>经费控制情况</t>
  </si>
  <si>
    <r>
      <rPr>
        <sz val="11"/>
        <rFont val="Times New Roman"/>
        <charset val="134"/>
      </rPr>
      <t>2019</t>
    </r>
    <r>
      <rPr>
        <sz val="11"/>
        <rFont val="仿宋"/>
        <charset val="134"/>
      </rPr>
      <t>年决算数</t>
    </r>
  </si>
  <si>
    <r>
      <rPr>
        <sz val="11"/>
        <rFont val="Times New Roman"/>
        <charset val="134"/>
      </rPr>
      <t>2020</t>
    </r>
    <r>
      <rPr>
        <sz val="11"/>
        <rFont val="仿宋"/>
        <charset val="134"/>
      </rPr>
      <t>年预算数</t>
    </r>
  </si>
  <si>
    <r>
      <rPr>
        <sz val="11"/>
        <rFont val="Times New Roman"/>
        <charset val="134"/>
      </rPr>
      <t>2020</t>
    </r>
    <r>
      <rPr>
        <sz val="11"/>
        <rFont val="仿宋"/>
        <charset val="134"/>
      </rPr>
      <t>年决算数</t>
    </r>
  </si>
  <si>
    <t>三公经费</t>
  </si>
  <si>
    <t xml:space="preserve">   公务用车购置和维护经费</t>
  </si>
  <si>
    <r>
      <rPr>
        <sz val="11"/>
        <rFont val="Times New Roman"/>
        <charset val="134"/>
      </rPr>
      <t xml:space="preserve">  </t>
    </r>
    <r>
      <rPr>
        <sz val="11"/>
        <rFont val="仿宋"/>
        <charset val="134"/>
      </rPr>
      <t>其中：公车购置</t>
    </r>
  </si>
  <si>
    <r>
      <rPr>
        <sz val="11"/>
        <rFont val="Times New Roman"/>
        <charset val="134"/>
      </rPr>
      <t xml:space="preserve">                      </t>
    </r>
    <r>
      <rPr>
        <sz val="11"/>
        <rFont val="仿宋"/>
        <charset val="134"/>
      </rPr>
      <t>公车运行维护</t>
    </r>
  </si>
  <si>
    <r>
      <rPr>
        <sz val="11"/>
        <rFont val="Times New Roman"/>
        <charset val="134"/>
      </rPr>
      <t xml:space="preserve">      </t>
    </r>
    <r>
      <rPr>
        <sz val="11"/>
        <rFont val="仿宋"/>
        <charset val="134"/>
      </rPr>
      <t>出国经费</t>
    </r>
  </si>
  <si>
    <r>
      <rPr>
        <sz val="11"/>
        <rFont val="Times New Roman"/>
        <charset val="134"/>
      </rPr>
      <t xml:space="preserve">      </t>
    </r>
    <r>
      <rPr>
        <sz val="11"/>
        <rFont val="仿宋"/>
        <charset val="134"/>
      </rPr>
      <t>公务接待</t>
    </r>
  </si>
  <si>
    <t>项目支出</t>
  </si>
  <si>
    <r>
      <rPr>
        <sz val="11"/>
        <rFont val="Times New Roman"/>
        <charset val="134"/>
      </rPr>
      <t xml:space="preserve">    1</t>
    </r>
    <r>
      <rPr>
        <sz val="11"/>
        <rFont val="仿宋"/>
        <charset val="134"/>
      </rPr>
      <t>.</t>
    </r>
    <r>
      <rPr>
        <sz val="11"/>
        <rFont val="宋体"/>
        <charset val="134"/>
      </rPr>
      <t>业务工作专项</t>
    </r>
  </si>
  <si>
    <r>
      <rPr>
        <sz val="11"/>
        <rFont val="Times New Roman"/>
        <charset val="134"/>
      </rPr>
      <t xml:space="preserve">    2</t>
    </r>
    <r>
      <rPr>
        <sz val="11"/>
        <rFont val="仿宋"/>
        <charset val="134"/>
      </rPr>
      <t>.</t>
    </r>
    <r>
      <rPr>
        <sz val="11"/>
        <rFont val="宋体"/>
        <charset val="134"/>
      </rPr>
      <t>运行维护专项</t>
    </r>
  </si>
  <si>
    <t>公用经费情况：</t>
  </si>
  <si>
    <t xml:space="preserve">      其中：办公费</t>
  </si>
  <si>
    <t>印刷费</t>
  </si>
  <si>
    <t>咨询费</t>
  </si>
  <si>
    <t>水费</t>
  </si>
  <si>
    <t>电费</t>
  </si>
  <si>
    <t>邮电费</t>
  </si>
  <si>
    <t>物业管理费</t>
  </si>
  <si>
    <t>差旅费</t>
  </si>
  <si>
    <t>维修（护）费</t>
  </si>
  <si>
    <t>租赁费</t>
  </si>
  <si>
    <t>会议费</t>
  </si>
  <si>
    <t>培训费</t>
  </si>
  <si>
    <t>公务接待费</t>
  </si>
  <si>
    <t>专用材料费</t>
  </si>
  <si>
    <t>专用燃料费</t>
  </si>
  <si>
    <t>被装购置费</t>
  </si>
  <si>
    <t>劳务费</t>
  </si>
  <si>
    <t>工会经费</t>
  </si>
  <si>
    <t>福利费</t>
  </si>
  <si>
    <t>老干经费</t>
  </si>
  <si>
    <t>党建经费</t>
  </si>
  <si>
    <t>公车运行维护费</t>
  </si>
  <si>
    <t>其他交通费用</t>
  </si>
  <si>
    <t>其他商品和服务支出</t>
  </si>
  <si>
    <t>政府采购金额</t>
  </si>
  <si>
    <t>——</t>
  </si>
  <si>
    <r>
      <rPr>
        <sz val="11"/>
        <rFont val="仿宋"/>
        <charset val="134"/>
      </rPr>
      <t>部门整体支出预算调整</t>
    </r>
    <r>
      <rPr>
        <sz val="11"/>
        <rFont val="Times New Roman"/>
        <charset val="134"/>
      </rPr>
      <t xml:space="preserve"> </t>
    </r>
  </si>
  <si>
    <t>楼堂馆所控制情况
（2020年完工项目）</t>
  </si>
  <si>
    <t>批复规模（㎡）</t>
  </si>
  <si>
    <t>实际规模（㎡）</t>
  </si>
  <si>
    <r>
      <rPr>
        <sz val="10"/>
        <rFont val="仿宋"/>
        <charset val="134"/>
      </rPr>
      <t>规模</t>
    </r>
    <r>
      <rPr>
        <sz val="10"/>
        <rFont val="Times New Roman"/>
        <charset val="134"/>
      </rPr>
      <t xml:space="preserve">
</t>
    </r>
    <r>
      <rPr>
        <sz val="10"/>
        <rFont val="仿宋"/>
        <charset val="134"/>
      </rPr>
      <t>控制率</t>
    </r>
  </si>
  <si>
    <t>预算投资</t>
  </si>
  <si>
    <t>实际投资</t>
  </si>
  <si>
    <t>投资概算控制率</t>
  </si>
  <si>
    <t>-</t>
  </si>
  <si>
    <t>厉行节约保障措施</t>
  </si>
  <si>
    <t>《财务管理制度》</t>
  </si>
  <si>
    <t>说明：“项目支出”需要填报所有项目情况，包括业务工作项目、运行维护项目等；“公用经费”填报基本支出中的一般商品和服务支出。</t>
  </si>
  <si>
    <r>
      <rPr>
        <sz val="12"/>
        <rFont val="仿宋"/>
        <charset val="134"/>
      </rPr>
      <t>附件</t>
    </r>
    <r>
      <rPr>
        <sz val="12"/>
        <rFont val="Times New Roman"/>
        <charset val="134"/>
      </rPr>
      <t>2</t>
    </r>
  </si>
  <si>
    <r>
      <rPr>
        <b/>
        <sz val="16"/>
        <rFont val="Times New Roman"/>
        <charset val="134"/>
      </rPr>
      <t>2020</t>
    </r>
    <r>
      <rPr>
        <b/>
        <sz val="16"/>
        <rFont val="仿宋"/>
        <charset val="134"/>
      </rPr>
      <t>年度常德市自然资源和规划局高新区分局部门整体预算支出明细表</t>
    </r>
  </si>
  <si>
    <r>
      <rPr>
        <b/>
        <sz val="11"/>
        <rFont val="仿宋"/>
        <charset val="134"/>
      </rPr>
      <t>项目名称</t>
    </r>
  </si>
  <si>
    <r>
      <rPr>
        <b/>
        <sz val="11"/>
        <rFont val="仿宋"/>
        <charset val="134"/>
      </rPr>
      <t>经济科目</t>
    </r>
  </si>
  <si>
    <r>
      <rPr>
        <b/>
        <sz val="11"/>
        <rFont val="仿宋"/>
        <charset val="134"/>
      </rPr>
      <t>预算金额</t>
    </r>
  </si>
  <si>
    <r>
      <rPr>
        <b/>
        <sz val="11"/>
        <rFont val="仿宋"/>
        <charset val="134"/>
      </rPr>
      <t>备注</t>
    </r>
  </si>
  <si>
    <r>
      <rPr>
        <b/>
        <sz val="11"/>
        <rFont val="仿宋"/>
        <charset val="134"/>
      </rPr>
      <t>报表实际支出</t>
    </r>
  </si>
  <si>
    <r>
      <rPr>
        <b/>
        <sz val="11"/>
        <rFont val="Times New Roman"/>
        <charset val="134"/>
      </rPr>
      <t xml:space="preserve"> </t>
    </r>
    <r>
      <rPr>
        <b/>
        <sz val="11"/>
        <rFont val="仿宋"/>
        <charset val="134"/>
      </rPr>
      <t>决算报表</t>
    </r>
    <r>
      <rPr>
        <b/>
        <sz val="11"/>
        <rFont val="Times New Roman"/>
        <charset val="134"/>
      </rPr>
      <t>2020</t>
    </r>
  </si>
  <si>
    <r>
      <rPr>
        <b/>
        <sz val="11"/>
        <rFont val="仿宋"/>
        <charset val="134"/>
      </rPr>
      <t>决算报表支出</t>
    </r>
    <r>
      <rPr>
        <b/>
        <sz val="11"/>
        <rFont val="Times New Roman"/>
        <charset val="134"/>
      </rPr>
      <t>2020</t>
    </r>
  </si>
  <si>
    <r>
      <rPr>
        <sz val="12"/>
        <rFont val="仿宋"/>
        <charset val="134"/>
      </rPr>
      <t>预算和实际支出差额</t>
    </r>
  </si>
  <si>
    <r>
      <rPr>
        <b/>
        <sz val="11"/>
        <rFont val="仿宋"/>
        <charset val="134"/>
      </rPr>
      <t>河洑报表</t>
    </r>
    <r>
      <rPr>
        <b/>
        <sz val="11"/>
        <rFont val="Times New Roman"/>
        <charset val="134"/>
      </rPr>
      <t>2019</t>
    </r>
  </si>
  <si>
    <r>
      <rPr>
        <b/>
        <sz val="11"/>
        <rFont val="仿宋"/>
        <charset val="134"/>
      </rPr>
      <t>决算报表支出</t>
    </r>
    <r>
      <rPr>
        <b/>
        <sz val="11"/>
        <rFont val="Times New Roman"/>
        <charset val="134"/>
      </rPr>
      <t>2019</t>
    </r>
  </si>
  <si>
    <r>
      <rPr>
        <b/>
        <sz val="11"/>
        <rFont val="仿宋"/>
        <charset val="134"/>
      </rPr>
      <t>基本支出</t>
    </r>
  </si>
  <si>
    <r>
      <rPr>
        <b/>
        <sz val="11"/>
        <rFont val="仿宋"/>
        <charset val="134"/>
      </rPr>
      <t>项目支出</t>
    </r>
  </si>
  <si>
    <r>
      <rPr>
        <b/>
        <sz val="11"/>
        <rFont val="仿宋"/>
        <charset val="134"/>
      </rPr>
      <t>支出合计</t>
    </r>
  </si>
  <si>
    <r>
      <rPr>
        <b/>
        <sz val="11"/>
        <rFont val="仿宋"/>
        <charset val="134"/>
      </rPr>
      <t>工资福利支出</t>
    </r>
  </si>
  <si>
    <r>
      <rPr>
        <sz val="11"/>
        <rFont val="仿宋"/>
        <charset val="134"/>
      </rPr>
      <t>基本工资</t>
    </r>
  </si>
  <si>
    <r>
      <rPr>
        <sz val="11"/>
        <rFont val="仿宋"/>
        <charset val="134"/>
      </rPr>
      <t>津贴补贴</t>
    </r>
  </si>
  <si>
    <r>
      <rPr>
        <sz val="11"/>
        <rFont val="仿宋"/>
        <charset val="134"/>
      </rPr>
      <t>绩效工资</t>
    </r>
  </si>
  <si>
    <r>
      <rPr>
        <sz val="11"/>
        <rFont val="仿宋"/>
        <charset val="134"/>
      </rPr>
      <t>奖金</t>
    </r>
  </si>
  <si>
    <r>
      <rPr>
        <sz val="11"/>
        <rFont val="仿宋"/>
        <charset val="134"/>
      </rPr>
      <t>伙食补助费</t>
    </r>
  </si>
  <si>
    <r>
      <rPr>
        <sz val="11"/>
        <rFont val="仿宋"/>
        <charset val="134"/>
      </rPr>
      <t>养老保险</t>
    </r>
  </si>
  <si>
    <r>
      <rPr>
        <sz val="11"/>
        <rFont val="仿宋"/>
        <charset val="134"/>
      </rPr>
      <t>基本医疗保险</t>
    </r>
  </si>
  <si>
    <r>
      <rPr>
        <sz val="11"/>
        <rFont val="仿宋"/>
        <charset val="134"/>
      </rPr>
      <t>职业年金缴费</t>
    </r>
  </si>
  <si>
    <r>
      <rPr>
        <sz val="11"/>
        <rFont val="仿宋"/>
        <charset val="134"/>
      </rPr>
      <t>其他社会保障缴费</t>
    </r>
  </si>
  <si>
    <r>
      <rPr>
        <sz val="11"/>
        <rFont val="仿宋"/>
        <charset val="134"/>
      </rPr>
      <t>住房公积金</t>
    </r>
  </si>
  <si>
    <r>
      <rPr>
        <sz val="11"/>
        <rFont val="仿宋"/>
        <charset val="134"/>
      </rPr>
      <t>其他工资福利支出</t>
    </r>
  </si>
  <si>
    <r>
      <rPr>
        <b/>
        <sz val="11"/>
        <rFont val="仿宋"/>
        <charset val="134"/>
      </rPr>
      <t>小</t>
    </r>
    <r>
      <rPr>
        <b/>
        <sz val="11"/>
        <rFont val="Times New Roman"/>
        <charset val="134"/>
      </rPr>
      <t xml:space="preserve">   </t>
    </r>
    <r>
      <rPr>
        <b/>
        <sz val="11"/>
        <rFont val="仿宋"/>
        <charset val="134"/>
      </rPr>
      <t>计</t>
    </r>
  </si>
  <si>
    <r>
      <rPr>
        <b/>
        <sz val="11"/>
        <rFont val="仿宋"/>
        <charset val="134"/>
      </rPr>
      <t>对个人和家庭补助支出</t>
    </r>
  </si>
  <si>
    <r>
      <rPr>
        <sz val="11"/>
        <rFont val="仿宋"/>
        <charset val="134"/>
      </rPr>
      <t>其他对个人和家庭的补助</t>
    </r>
  </si>
  <si>
    <t>商品和服务支出</t>
  </si>
  <si>
    <r>
      <rPr>
        <sz val="11"/>
        <rFont val="仿宋"/>
        <charset val="134"/>
      </rPr>
      <t>办公费</t>
    </r>
  </si>
  <si>
    <r>
      <rPr>
        <sz val="11"/>
        <rFont val="仿宋"/>
        <charset val="134"/>
      </rPr>
      <t>印刷费</t>
    </r>
  </si>
  <si>
    <r>
      <rPr>
        <sz val="11"/>
        <rFont val="宋体"/>
        <charset val="134"/>
      </rPr>
      <t>水费</t>
    </r>
  </si>
  <si>
    <r>
      <rPr>
        <sz val="11"/>
        <rFont val="仿宋"/>
        <charset val="134"/>
      </rPr>
      <t>电费</t>
    </r>
  </si>
  <si>
    <r>
      <rPr>
        <sz val="11"/>
        <rFont val="仿宋"/>
        <charset val="134"/>
      </rPr>
      <t>邮电费</t>
    </r>
  </si>
  <si>
    <r>
      <rPr>
        <sz val="11"/>
        <rFont val="仿宋"/>
        <charset val="134"/>
      </rPr>
      <t>差旅费</t>
    </r>
  </si>
  <si>
    <r>
      <rPr>
        <sz val="11"/>
        <rFont val="仿宋"/>
        <charset val="134"/>
      </rPr>
      <t>维修（护）费</t>
    </r>
  </si>
  <si>
    <r>
      <rPr>
        <sz val="11"/>
        <rFont val="仿宋"/>
        <charset val="134"/>
      </rPr>
      <t>会议费</t>
    </r>
  </si>
  <si>
    <r>
      <rPr>
        <sz val="11"/>
        <rFont val="宋体"/>
        <charset val="134"/>
      </rPr>
      <t>咨询费</t>
    </r>
  </si>
  <si>
    <r>
      <rPr>
        <sz val="11"/>
        <rFont val="仿宋"/>
        <charset val="134"/>
      </rPr>
      <t>公务接待费</t>
    </r>
  </si>
  <si>
    <r>
      <rPr>
        <sz val="11"/>
        <rFont val="仿宋"/>
        <charset val="134"/>
      </rPr>
      <t>专用材料费</t>
    </r>
  </si>
  <si>
    <r>
      <rPr>
        <sz val="11"/>
        <rFont val="仿宋"/>
        <charset val="134"/>
      </rPr>
      <t>劳务费</t>
    </r>
  </si>
  <si>
    <r>
      <rPr>
        <sz val="11"/>
        <rFont val="仿宋"/>
        <charset val="134"/>
      </rPr>
      <t>公务用车运行维护费</t>
    </r>
  </si>
  <si>
    <r>
      <rPr>
        <sz val="11"/>
        <rFont val="仿宋"/>
        <charset val="134"/>
      </rPr>
      <t>工会经费</t>
    </r>
  </si>
  <si>
    <r>
      <rPr>
        <sz val="11"/>
        <rFont val="宋体"/>
        <charset val="134"/>
      </rPr>
      <t>委托业务费</t>
    </r>
  </si>
  <si>
    <r>
      <rPr>
        <sz val="11"/>
        <rFont val="仿宋"/>
        <charset val="134"/>
      </rPr>
      <t>其他交通费用</t>
    </r>
  </si>
  <si>
    <r>
      <rPr>
        <sz val="11"/>
        <rFont val="仿宋"/>
        <charset val="134"/>
      </rPr>
      <t>其他商品和服务支出</t>
    </r>
  </si>
  <si>
    <r>
      <rPr>
        <b/>
        <sz val="11"/>
        <rFont val="仿宋"/>
        <charset val="134"/>
      </rPr>
      <t>资本性支出</t>
    </r>
  </si>
  <si>
    <r>
      <rPr>
        <sz val="11"/>
        <rFont val="仿宋"/>
        <charset val="134"/>
      </rPr>
      <t>地上附着物和青苗补偿</t>
    </r>
  </si>
  <si>
    <r>
      <rPr>
        <sz val="11"/>
        <rFont val="仿宋"/>
        <charset val="134"/>
      </rPr>
      <t>征拆补偿</t>
    </r>
  </si>
  <si>
    <r>
      <rPr>
        <sz val="11"/>
        <rFont val="仿宋"/>
        <charset val="134"/>
      </rPr>
      <t>办公设备购置</t>
    </r>
  </si>
  <si>
    <r>
      <rPr>
        <sz val="11"/>
        <rFont val="仿宋"/>
        <charset val="134"/>
      </rPr>
      <t>其他资本性支出</t>
    </r>
  </si>
  <si>
    <r>
      <rPr>
        <b/>
        <sz val="11"/>
        <rFont val="仿宋"/>
        <charset val="134"/>
      </rPr>
      <t>对企业补助</t>
    </r>
  </si>
  <si>
    <r>
      <rPr>
        <b/>
        <sz val="11"/>
        <rFont val="仿宋"/>
        <charset val="134"/>
      </rPr>
      <t>其他支出</t>
    </r>
  </si>
  <si>
    <r>
      <rPr>
        <b/>
        <sz val="11"/>
        <rFont val="仿宋"/>
        <charset val="134"/>
      </rPr>
      <t>小</t>
    </r>
    <r>
      <rPr>
        <b/>
        <sz val="11"/>
        <rFont val="Times New Roman"/>
        <charset val="134"/>
      </rPr>
      <t xml:space="preserve"> </t>
    </r>
    <r>
      <rPr>
        <b/>
        <sz val="11"/>
        <rFont val="仿宋"/>
        <charset val="134"/>
      </rPr>
      <t>计</t>
    </r>
  </si>
  <si>
    <r>
      <rPr>
        <b/>
        <sz val="12"/>
        <rFont val="仿宋"/>
        <charset val="134"/>
      </rPr>
      <t>合</t>
    </r>
    <r>
      <rPr>
        <b/>
        <sz val="12"/>
        <rFont val="Times New Roman"/>
        <charset val="134"/>
      </rPr>
      <t xml:space="preserve">   </t>
    </r>
    <r>
      <rPr>
        <b/>
        <sz val="12"/>
        <rFont val="仿宋"/>
        <charset val="134"/>
      </rPr>
      <t>计</t>
    </r>
  </si>
  <si>
    <t>项目支出预算无法区分科目</t>
  </si>
  <si>
    <r>
      <rPr>
        <b/>
        <sz val="12"/>
        <rFont val="宋体"/>
        <charset val="134"/>
      </rPr>
      <t>基本支出</t>
    </r>
    <r>
      <rPr>
        <b/>
        <sz val="12"/>
        <rFont val="Times New Roman"/>
        <charset val="134"/>
      </rPr>
      <t>+</t>
    </r>
    <r>
      <rPr>
        <b/>
        <sz val="12"/>
        <rFont val="宋体"/>
        <charset val="134"/>
      </rPr>
      <t>项目支出</t>
    </r>
  </si>
  <si>
    <r>
      <rPr>
        <sz val="12"/>
        <rFont val="宋体"/>
        <charset val="134"/>
      </rPr>
      <t>支出明细表</t>
    </r>
  </si>
  <si>
    <r>
      <rPr>
        <sz val="12"/>
        <rFont val="宋体"/>
        <charset val="134"/>
      </rPr>
      <t>多栏式明细账</t>
    </r>
  </si>
  <si>
    <r>
      <rPr>
        <sz val="12"/>
        <rFont val="宋体"/>
        <charset val="134"/>
      </rPr>
      <t>指标执行</t>
    </r>
  </si>
  <si>
    <t>附件3</t>
  </si>
  <si>
    <t>2020年度常德市自然资源和规划局高新区分局整体支出绩效评价指标体系表</t>
  </si>
  <si>
    <r>
      <rPr>
        <b/>
        <sz val="10"/>
        <rFont val="宋体"/>
        <charset val="134"/>
      </rPr>
      <t>一级</t>
    </r>
    <r>
      <rPr>
        <b/>
        <sz val="10"/>
        <rFont val="Times New Roman"/>
        <charset val="134"/>
      </rPr>
      <t xml:space="preserve">
</t>
    </r>
    <r>
      <rPr>
        <b/>
        <sz val="10"/>
        <rFont val="宋体"/>
        <charset val="134"/>
      </rPr>
      <t>指标</t>
    </r>
  </si>
  <si>
    <r>
      <rPr>
        <b/>
        <sz val="10"/>
        <rFont val="宋体"/>
        <charset val="134"/>
      </rPr>
      <t>二级</t>
    </r>
    <r>
      <rPr>
        <b/>
        <sz val="10"/>
        <rFont val="Times New Roman"/>
        <charset val="134"/>
      </rPr>
      <t xml:space="preserve">
</t>
    </r>
    <r>
      <rPr>
        <b/>
        <sz val="10"/>
        <rFont val="宋体"/>
        <charset val="134"/>
      </rPr>
      <t>指标</t>
    </r>
  </si>
  <si>
    <r>
      <rPr>
        <b/>
        <sz val="10"/>
        <rFont val="宋体"/>
        <charset val="134"/>
      </rPr>
      <t>三级</t>
    </r>
    <r>
      <rPr>
        <b/>
        <sz val="10"/>
        <rFont val="Times New Roman"/>
        <charset val="134"/>
      </rPr>
      <t xml:space="preserve">
</t>
    </r>
    <r>
      <rPr>
        <b/>
        <sz val="10"/>
        <rFont val="宋体"/>
        <charset val="134"/>
      </rPr>
      <t>指标</t>
    </r>
  </si>
  <si>
    <r>
      <rPr>
        <b/>
        <sz val="10"/>
        <rFont val="宋体"/>
        <charset val="134"/>
      </rPr>
      <t>分值</t>
    </r>
  </si>
  <si>
    <r>
      <rPr>
        <b/>
        <sz val="10"/>
        <rFont val="宋体"/>
        <charset val="134"/>
      </rPr>
      <t>指标解释</t>
    </r>
  </si>
  <si>
    <r>
      <rPr>
        <b/>
        <sz val="10"/>
        <rFont val="宋体"/>
        <charset val="134"/>
      </rPr>
      <t>评分标准</t>
    </r>
  </si>
  <si>
    <r>
      <rPr>
        <b/>
        <sz val="10"/>
        <rFont val="宋体"/>
        <charset val="134"/>
      </rPr>
      <t>评价</t>
    </r>
    <r>
      <rPr>
        <b/>
        <sz val="10"/>
        <rFont val="Times New Roman"/>
        <charset val="134"/>
      </rPr>
      <t xml:space="preserve">
</t>
    </r>
    <r>
      <rPr>
        <b/>
        <sz val="10"/>
        <rFont val="宋体"/>
        <charset val="134"/>
      </rPr>
      <t>得分</t>
    </r>
  </si>
  <si>
    <r>
      <rPr>
        <b/>
        <sz val="10"/>
        <rFont val="宋体"/>
        <charset val="134"/>
      </rPr>
      <t>扣分</t>
    </r>
  </si>
  <si>
    <r>
      <rPr>
        <b/>
        <sz val="10"/>
        <rFont val="宋体"/>
        <charset val="134"/>
      </rPr>
      <t>扣分因素</t>
    </r>
  </si>
  <si>
    <r>
      <rPr>
        <sz val="10"/>
        <rFont val="宋体"/>
        <charset val="134"/>
      </rPr>
      <t>投入</t>
    </r>
  </si>
  <si>
    <r>
      <rPr>
        <sz val="10"/>
        <rFont val="宋体"/>
        <charset val="134"/>
      </rPr>
      <t>目标</t>
    </r>
    <r>
      <rPr>
        <sz val="10"/>
        <rFont val="Times New Roman"/>
        <charset val="134"/>
      </rPr>
      <t xml:space="preserve">
</t>
    </r>
    <r>
      <rPr>
        <sz val="10"/>
        <rFont val="宋体"/>
        <charset val="134"/>
      </rPr>
      <t>设定</t>
    </r>
  </si>
  <si>
    <r>
      <rPr>
        <sz val="10"/>
        <rFont val="宋体"/>
        <charset val="134"/>
      </rPr>
      <t>绩效目标</t>
    </r>
    <r>
      <rPr>
        <sz val="10"/>
        <rFont val="Times New Roman"/>
        <charset val="134"/>
      </rPr>
      <t xml:space="preserve">
</t>
    </r>
    <r>
      <rPr>
        <sz val="10"/>
        <rFont val="宋体"/>
        <charset val="134"/>
      </rPr>
      <t>合理性</t>
    </r>
  </si>
  <si>
    <t>部门所设立的整体绩效目标依据是否充分，是否符合客观实际，用以反映和考核部门整体绩效目标与部门履职、年度工作任务的相符性情况。</t>
  </si>
  <si>
    <r>
      <rPr>
        <sz val="10"/>
        <rFont val="宋体"/>
        <charset val="134"/>
      </rPr>
      <t>①符合国家法律法规、国民经济和社会发展总体规划，得</t>
    </r>
    <r>
      <rPr>
        <sz val="10"/>
        <rFont val="Times New Roman"/>
        <charset val="134"/>
      </rPr>
      <t>1</t>
    </r>
    <r>
      <rPr>
        <sz val="10"/>
        <rFont val="宋体"/>
        <charset val="134"/>
      </rPr>
      <t>分；</t>
    </r>
  </si>
  <si>
    <r>
      <rPr>
        <sz val="10"/>
        <rFont val="宋体"/>
        <charset val="134"/>
      </rPr>
      <t>②符合部门职责，得</t>
    </r>
    <r>
      <rPr>
        <sz val="10"/>
        <rFont val="Times New Roman"/>
        <charset val="134"/>
      </rPr>
      <t>1</t>
    </r>
    <r>
      <rPr>
        <sz val="10"/>
        <rFont val="宋体"/>
        <charset val="134"/>
      </rPr>
      <t>分；</t>
    </r>
  </si>
  <si>
    <r>
      <rPr>
        <sz val="10"/>
        <rFont val="宋体"/>
        <charset val="134"/>
      </rPr>
      <t>③符合部门制定的中长期实施规划，得</t>
    </r>
    <r>
      <rPr>
        <sz val="10"/>
        <rFont val="Times New Roman"/>
        <charset val="134"/>
      </rPr>
      <t>1</t>
    </r>
    <r>
      <rPr>
        <sz val="10"/>
        <rFont val="宋体"/>
        <charset val="134"/>
      </rPr>
      <t>分。</t>
    </r>
  </si>
  <si>
    <r>
      <rPr>
        <sz val="10"/>
        <rFont val="宋体"/>
        <charset val="134"/>
      </rPr>
      <t>绩效指标</t>
    </r>
    <r>
      <rPr>
        <sz val="10"/>
        <rFont val="Times New Roman"/>
        <charset val="134"/>
      </rPr>
      <t xml:space="preserve">
</t>
    </r>
    <r>
      <rPr>
        <sz val="10"/>
        <rFont val="宋体"/>
        <charset val="134"/>
      </rPr>
      <t>明确性</t>
    </r>
  </si>
  <si>
    <r>
      <rPr>
        <sz val="10"/>
        <rFont val="宋体"/>
        <charset val="134"/>
      </rPr>
      <t>部门依据整体绩效目标所设定的绩效指标是否清晰、细化、可衡量，用以反映和考核部门（单位）整体绩效目标的明细化情况。</t>
    </r>
  </si>
  <si>
    <r>
      <rPr>
        <sz val="10"/>
        <rFont val="宋体"/>
        <charset val="134"/>
      </rPr>
      <t>①将部门整体的绩效目标细化分解为具体的工作任务，得</t>
    </r>
    <r>
      <rPr>
        <sz val="10"/>
        <rFont val="Times New Roman"/>
        <charset val="134"/>
      </rPr>
      <t>1</t>
    </r>
    <r>
      <rPr>
        <sz val="10"/>
        <rFont val="宋体"/>
        <charset val="134"/>
      </rPr>
      <t>分；</t>
    </r>
  </si>
  <si>
    <r>
      <rPr>
        <sz val="10"/>
        <rFont val="宋体"/>
        <charset val="134"/>
      </rPr>
      <t>绩效目标不够细化量化；未能完全与部门年度的任务数或计划数相对应，目标与部门预算匹配不充分；未通过清晰、可衡量的指标值予以体现扣</t>
    </r>
    <r>
      <rPr>
        <sz val="10"/>
        <rFont val="Times New Roman"/>
        <charset val="134"/>
      </rPr>
      <t>2</t>
    </r>
    <r>
      <rPr>
        <sz val="10"/>
        <rFont val="宋体"/>
        <charset val="134"/>
      </rPr>
      <t>分</t>
    </r>
  </si>
  <si>
    <r>
      <rPr>
        <sz val="10"/>
        <rFont val="宋体"/>
        <charset val="134"/>
      </rPr>
      <t>②通过清晰、可衡量的指标值予以体现，得</t>
    </r>
    <r>
      <rPr>
        <sz val="10"/>
        <rFont val="Times New Roman"/>
        <charset val="134"/>
      </rPr>
      <t>2</t>
    </r>
    <r>
      <rPr>
        <sz val="10"/>
        <rFont val="宋体"/>
        <charset val="134"/>
      </rPr>
      <t>分；</t>
    </r>
  </si>
  <si>
    <r>
      <rPr>
        <sz val="10"/>
        <rFont val="宋体"/>
        <charset val="134"/>
      </rPr>
      <t>③与部门年度的任务数或计划数相对应，得</t>
    </r>
    <r>
      <rPr>
        <sz val="10"/>
        <rFont val="Times New Roman"/>
        <charset val="134"/>
      </rPr>
      <t>2</t>
    </r>
    <r>
      <rPr>
        <sz val="10"/>
        <rFont val="宋体"/>
        <charset val="134"/>
      </rPr>
      <t>分；</t>
    </r>
  </si>
  <si>
    <r>
      <rPr>
        <sz val="10"/>
        <rFont val="宋体"/>
        <charset val="134"/>
      </rPr>
      <t>④与本年度部门预算资金相匹配，得</t>
    </r>
    <r>
      <rPr>
        <sz val="10"/>
        <rFont val="Times New Roman"/>
        <charset val="134"/>
      </rPr>
      <t>2</t>
    </r>
    <r>
      <rPr>
        <sz val="10"/>
        <rFont val="宋体"/>
        <charset val="134"/>
      </rPr>
      <t>分。</t>
    </r>
  </si>
  <si>
    <r>
      <rPr>
        <sz val="10"/>
        <rFont val="宋体"/>
        <charset val="134"/>
      </rPr>
      <t>预算</t>
    </r>
    <r>
      <rPr>
        <sz val="10"/>
        <rFont val="Times New Roman"/>
        <charset val="134"/>
      </rPr>
      <t xml:space="preserve">
</t>
    </r>
    <r>
      <rPr>
        <sz val="10"/>
        <rFont val="宋体"/>
        <charset val="134"/>
      </rPr>
      <t>配置</t>
    </r>
  </si>
  <si>
    <r>
      <rPr>
        <sz val="10"/>
        <rFont val="宋体"/>
        <charset val="134"/>
      </rPr>
      <t>在职人员</t>
    </r>
    <r>
      <rPr>
        <sz val="10"/>
        <rFont val="Times New Roman"/>
        <charset val="134"/>
      </rPr>
      <t xml:space="preserve">
</t>
    </r>
    <r>
      <rPr>
        <sz val="10"/>
        <rFont val="宋体"/>
        <charset val="134"/>
      </rPr>
      <t>控制率</t>
    </r>
  </si>
  <si>
    <r>
      <rPr>
        <sz val="10"/>
        <rFont val="宋体"/>
        <charset val="134"/>
      </rPr>
      <t>部门本年度实际在职人员数与编制数的比率，用以反映和考核部门对人员成本的控制程度。</t>
    </r>
  </si>
  <si>
    <r>
      <rPr>
        <sz val="10"/>
        <rFont val="宋体"/>
        <charset val="134"/>
      </rPr>
      <t>在职人员控制率</t>
    </r>
    <r>
      <rPr>
        <sz val="10"/>
        <rFont val="Times New Roman"/>
        <charset val="134"/>
      </rPr>
      <t>≤100%</t>
    </r>
    <r>
      <rPr>
        <sz val="10"/>
        <rFont val="宋体"/>
        <charset val="134"/>
      </rPr>
      <t>，得</t>
    </r>
    <r>
      <rPr>
        <sz val="10"/>
        <rFont val="Times New Roman"/>
        <charset val="134"/>
      </rPr>
      <t>1</t>
    </r>
    <r>
      <rPr>
        <sz val="10"/>
        <rFont val="宋体"/>
        <charset val="134"/>
      </rPr>
      <t>分；每超过一个百分点扣</t>
    </r>
    <r>
      <rPr>
        <sz val="10"/>
        <rFont val="Times New Roman"/>
        <charset val="134"/>
      </rPr>
      <t>0.5</t>
    </r>
    <r>
      <rPr>
        <sz val="10"/>
        <rFont val="宋体"/>
        <charset val="134"/>
      </rPr>
      <t>分，扣完为止。</t>
    </r>
  </si>
  <si>
    <r>
      <rPr>
        <sz val="10"/>
        <rFont val="宋体"/>
        <charset val="134"/>
      </rPr>
      <t>在职人员控制率</t>
    </r>
    <r>
      <rPr>
        <sz val="10"/>
        <rFont val="Times New Roman"/>
        <charset val="134"/>
      </rPr>
      <t>250%(30/12)</t>
    </r>
  </si>
  <si>
    <r>
      <rPr>
        <sz val="10"/>
        <rFont val="宋体"/>
        <charset val="134"/>
      </rPr>
      <t>在职人员控制率</t>
    </r>
    <r>
      <rPr>
        <sz val="10"/>
        <rFont val="Times New Roman"/>
        <charset val="134"/>
      </rPr>
      <t>=</t>
    </r>
    <r>
      <rPr>
        <sz val="10"/>
        <rFont val="宋体"/>
        <charset val="134"/>
      </rPr>
      <t>（在职人员数</t>
    </r>
    <r>
      <rPr>
        <sz val="10"/>
        <rFont val="Times New Roman"/>
        <charset val="134"/>
      </rPr>
      <t>/</t>
    </r>
    <r>
      <rPr>
        <sz val="10"/>
        <rFont val="宋体"/>
        <charset val="134"/>
      </rPr>
      <t>编制数）</t>
    </r>
    <r>
      <rPr>
        <sz val="10"/>
        <rFont val="Times New Roman"/>
        <charset val="134"/>
      </rPr>
      <t>×100%</t>
    </r>
    <r>
      <rPr>
        <sz val="10"/>
        <rFont val="宋体"/>
        <charset val="134"/>
      </rPr>
      <t>。</t>
    </r>
  </si>
  <si>
    <r>
      <rPr>
        <sz val="10"/>
        <rFont val="宋体"/>
        <charset val="134"/>
      </rPr>
      <t>在职人员数：部门实际在职人数，以财政部确定的部门决算编制口径为准。扣掉编制部门和劳动部门批复同意的临聘人员。</t>
    </r>
  </si>
  <si>
    <r>
      <rPr>
        <sz val="10"/>
        <rFont val="宋体"/>
        <charset val="134"/>
      </rPr>
      <t>编制数：机构编制部门核定批复的部门的人员编制数。</t>
    </r>
  </si>
  <si>
    <r>
      <rPr>
        <sz val="10"/>
        <rFont val="Times New Roman"/>
        <charset val="134"/>
      </rPr>
      <t>“</t>
    </r>
    <r>
      <rPr>
        <sz val="10"/>
        <rFont val="宋体"/>
        <charset val="134"/>
      </rPr>
      <t>三公经费</t>
    </r>
    <r>
      <rPr>
        <sz val="10"/>
        <rFont val="Times New Roman"/>
        <charset val="134"/>
      </rPr>
      <t>”</t>
    </r>
    <r>
      <rPr>
        <sz val="10"/>
        <rFont val="宋体"/>
        <charset val="134"/>
      </rPr>
      <t>变动率</t>
    </r>
  </si>
  <si>
    <r>
      <rPr>
        <sz val="10"/>
        <rFont val="宋体"/>
        <charset val="134"/>
      </rPr>
      <t>部门本年度</t>
    </r>
    <r>
      <rPr>
        <sz val="10"/>
        <rFont val="Times New Roman"/>
        <charset val="134"/>
      </rPr>
      <t>“</t>
    </r>
    <r>
      <rPr>
        <sz val="10"/>
        <rFont val="宋体"/>
        <charset val="134"/>
      </rPr>
      <t>三公经费</t>
    </r>
    <r>
      <rPr>
        <sz val="10"/>
        <rFont val="Times New Roman"/>
        <charset val="134"/>
      </rPr>
      <t>''</t>
    </r>
    <r>
      <rPr>
        <sz val="10"/>
        <rFont val="宋体"/>
        <charset val="134"/>
      </rPr>
      <t>预算数与上年度</t>
    </r>
    <r>
      <rPr>
        <sz val="10"/>
        <rFont val="Times New Roman"/>
        <charset val="134"/>
      </rPr>
      <t>“</t>
    </r>
    <r>
      <rPr>
        <sz val="10"/>
        <rFont val="宋体"/>
        <charset val="134"/>
      </rPr>
      <t>三公经费</t>
    </r>
    <r>
      <rPr>
        <sz val="10"/>
        <rFont val="Times New Roman"/>
        <charset val="134"/>
      </rPr>
      <t xml:space="preserve">” </t>
    </r>
    <r>
      <rPr>
        <sz val="10"/>
        <rFont val="宋体"/>
        <charset val="134"/>
      </rPr>
      <t>预算数的变动比率，用以反映和考核部门对控制重点行政成本的努力程度。</t>
    </r>
  </si>
  <si>
    <r>
      <rPr>
        <sz val="10"/>
        <rFont val="Times New Roman"/>
        <charset val="134"/>
      </rPr>
      <t>“</t>
    </r>
    <r>
      <rPr>
        <sz val="10"/>
        <rFont val="宋体"/>
        <charset val="134"/>
      </rPr>
      <t>三公经费</t>
    </r>
    <r>
      <rPr>
        <sz val="10"/>
        <rFont val="Times New Roman"/>
        <charset val="134"/>
      </rPr>
      <t>”</t>
    </r>
    <r>
      <rPr>
        <sz val="10"/>
        <rFont val="宋体"/>
        <charset val="134"/>
      </rPr>
      <t>变动率</t>
    </r>
    <r>
      <rPr>
        <sz val="10"/>
        <rFont val="Times New Roman"/>
        <charset val="134"/>
      </rPr>
      <t>≤0</t>
    </r>
    <r>
      <rPr>
        <sz val="10"/>
        <rFont val="宋体"/>
        <charset val="134"/>
      </rPr>
      <t>，得</t>
    </r>
    <r>
      <rPr>
        <sz val="10"/>
        <rFont val="Times New Roman"/>
        <charset val="134"/>
      </rPr>
      <t>1</t>
    </r>
    <r>
      <rPr>
        <sz val="10"/>
        <rFont val="宋体"/>
        <charset val="134"/>
      </rPr>
      <t>分；每超过一个百分点扣</t>
    </r>
    <r>
      <rPr>
        <sz val="10"/>
        <rFont val="Times New Roman"/>
        <charset val="134"/>
      </rPr>
      <t>0.5</t>
    </r>
    <r>
      <rPr>
        <sz val="10"/>
        <rFont val="宋体"/>
        <charset val="134"/>
      </rPr>
      <t>分，扣完为止。</t>
    </r>
  </si>
  <si>
    <r>
      <rPr>
        <sz val="10"/>
        <rFont val="Times New Roman"/>
        <charset val="134"/>
      </rPr>
      <t>“</t>
    </r>
    <r>
      <rPr>
        <sz val="10"/>
        <rFont val="宋体"/>
        <charset val="134"/>
      </rPr>
      <t>三公经费</t>
    </r>
    <r>
      <rPr>
        <sz val="10"/>
        <rFont val="Times New Roman"/>
        <charset val="134"/>
      </rPr>
      <t>”</t>
    </r>
    <r>
      <rPr>
        <sz val="10"/>
        <rFont val="宋体"/>
        <charset val="134"/>
      </rPr>
      <t>变动率</t>
    </r>
    <r>
      <rPr>
        <sz val="10"/>
        <rFont val="Times New Roman"/>
        <charset val="134"/>
      </rPr>
      <t>=[</t>
    </r>
    <r>
      <rPr>
        <sz val="10"/>
        <rFont val="宋体"/>
        <charset val="134"/>
      </rPr>
      <t>（本年度</t>
    </r>
    <r>
      <rPr>
        <sz val="10"/>
        <rFont val="Times New Roman"/>
        <charset val="134"/>
      </rPr>
      <t>“</t>
    </r>
    <r>
      <rPr>
        <sz val="10"/>
        <rFont val="宋体"/>
        <charset val="134"/>
      </rPr>
      <t>三公经费</t>
    </r>
    <r>
      <rPr>
        <sz val="10"/>
        <rFont val="Times New Roman"/>
        <charset val="134"/>
      </rPr>
      <t>”</t>
    </r>
    <r>
      <rPr>
        <sz val="10"/>
        <rFont val="宋体"/>
        <charset val="134"/>
      </rPr>
      <t>预算数</t>
    </r>
    <r>
      <rPr>
        <sz val="10"/>
        <rFont val="Times New Roman"/>
        <charset val="134"/>
      </rPr>
      <t>-</t>
    </r>
    <r>
      <rPr>
        <sz val="10"/>
        <rFont val="宋体"/>
        <charset val="134"/>
      </rPr>
      <t>上年度</t>
    </r>
    <r>
      <rPr>
        <sz val="10"/>
        <rFont val="Times New Roman"/>
        <charset val="134"/>
      </rPr>
      <t>“</t>
    </r>
    <r>
      <rPr>
        <sz val="10"/>
        <rFont val="宋体"/>
        <charset val="134"/>
      </rPr>
      <t>三公经费</t>
    </r>
    <r>
      <rPr>
        <sz val="10"/>
        <rFont val="Times New Roman"/>
        <charset val="134"/>
      </rPr>
      <t>”</t>
    </r>
    <r>
      <rPr>
        <sz val="10"/>
        <rFont val="宋体"/>
        <charset val="134"/>
      </rPr>
      <t>预算数）</t>
    </r>
    <r>
      <rPr>
        <sz val="10"/>
        <rFont val="Times New Roman"/>
        <charset val="134"/>
      </rPr>
      <t>/</t>
    </r>
    <r>
      <rPr>
        <sz val="10"/>
        <rFont val="宋体"/>
        <charset val="134"/>
      </rPr>
      <t>上年度</t>
    </r>
    <r>
      <rPr>
        <sz val="10"/>
        <rFont val="Times New Roman"/>
        <charset val="134"/>
      </rPr>
      <t>“</t>
    </r>
    <r>
      <rPr>
        <sz val="10"/>
        <rFont val="宋体"/>
        <charset val="134"/>
      </rPr>
      <t>三公经费</t>
    </r>
    <r>
      <rPr>
        <sz val="10"/>
        <rFont val="Times New Roman"/>
        <charset val="134"/>
      </rPr>
      <t>”</t>
    </r>
    <r>
      <rPr>
        <sz val="10"/>
        <rFont val="宋体"/>
        <charset val="134"/>
      </rPr>
      <t>预算数</t>
    </r>
    <r>
      <rPr>
        <sz val="10"/>
        <rFont val="Times New Roman"/>
        <charset val="134"/>
      </rPr>
      <t>]×100%</t>
    </r>
    <r>
      <rPr>
        <sz val="10"/>
        <rFont val="宋体"/>
        <charset val="134"/>
      </rPr>
      <t>。</t>
    </r>
  </si>
  <si>
    <r>
      <rPr>
        <sz val="10"/>
        <rFont val="Times New Roman"/>
        <charset val="134"/>
      </rPr>
      <t>“</t>
    </r>
    <r>
      <rPr>
        <sz val="10"/>
        <rFont val="宋体"/>
        <charset val="134"/>
      </rPr>
      <t>三公经费</t>
    </r>
    <r>
      <rPr>
        <sz val="10"/>
        <rFont val="Times New Roman"/>
        <charset val="134"/>
      </rPr>
      <t>”</t>
    </r>
    <r>
      <rPr>
        <sz val="10"/>
        <rFont val="宋体"/>
        <charset val="134"/>
      </rPr>
      <t>：年度预算安排的因公出国（境）费、公务车辆购置及运行费和公务招待费。</t>
    </r>
  </si>
  <si>
    <r>
      <rPr>
        <sz val="10"/>
        <rFont val="宋体"/>
        <charset val="134"/>
      </rPr>
      <t>重点支出</t>
    </r>
    <r>
      <rPr>
        <sz val="10"/>
        <rFont val="Times New Roman"/>
        <charset val="134"/>
      </rPr>
      <t xml:space="preserve">
</t>
    </r>
    <r>
      <rPr>
        <sz val="10"/>
        <rFont val="宋体"/>
        <charset val="134"/>
      </rPr>
      <t>安排率</t>
    </r>
  </si>
  <si>
    <r>
      <rPr>
        <sz val="10"/>
        <rFont val="宋体"/>
        <charset val="134"/>
      </rPr>
      <t>部门本年度预算安排的重点预算支出与部门预算总支出的比率，用以反映和考核部门对履行主要职责或</t>
    </r>
    <r>
      <rPr>
        <sz val="10"/>
        <rFont val="Times New Roman"/>
        <charset val="134"/>
      </rPr>
      <t xml:space="preserve"> </t>
    </r>
    <r>
      <rPr>
        <sz val="10"/>
        <rFont val="宋体"/>
        <charset val="134"/>
      </rPr>
      <t>完成重点任务的保障程度。</t>
    </r>
  </si>
  <si>
    <r>
      <rPr>
        <sz val="10"/>
        <rFont val="宋体"/>
        <charset val="134"/>
      </rPr>
      <t>重点支出安排率</t>
    </r>
    <r>
      <rPr>
        <sz val="10"/>
        <rFont val="Times New Roman"/>
        <charset val="134"/>
      </rPr>
      <t>≥90%</t>
    </r>
    <r>
      <rPr>
        <sz val="10"/>
        <rFont val="宋体"/>
        <charset val="134"/>
      </rPr>
      <t>，得</t>
    </r>
    <r>
      <rPr>
        <sz val="10"/>
        <rFont val="Times New Roman"/>
        <charset val="134"/>
      </rPr>
      <t>3</t>
    </r>
    <r>
      <rPr>
        <sz val="10"/>
        <rFont val="宋体"/>
        <charset val="134"/>
      </rPr>
      <t>分；</t>
    </r>
    <r>
      <rPr>
        <sz val="10"/>
        <rFont val="Times New Roman"/>
        <charset val="134"/>
      </rPr>
      <t xml:space="preserve">
80%</t>
    </r>
    <r>
      <rPr>
        <sz val="10"/>
        <rFont val="宋体"/>
        <charset val="134"/>
      </rPr>
      <t>（含）</t>
    </r>
    <r>
      <rPr>
        <sz val="10"/>
        <rFont val="Times New Roman"/>
        <charset val="134"/>
      </rPr>
      <t>-90%</t>
    </r>
    <r>
      <rPr>
        <sz val="10"/>
        <rFont val="宋体"/>
        <charset val="134"/>
      </rPr>
      <t>，得</t>
    </r>
    <r>
      <rPr>
        <sz val="10"/>
        <rFont val="Times New Roman"/>
        <charset val="134"/>
      </rPr>
      <t>2</t>
    </r>
    <r>
      <rPr>
        <sz val="10"/>
        <rFont val="宋体"/>
        <charset val="134"/>
      </rPr>
      <t>分；</t>
    </r>
    <r>
      <rPr>
        <sz val="10"/>
        <rFont val="Times New Roman"/>
        <charset val="134"/>
      </rPr>
      <t xml:space="preserve">
70%</t>
    </r>
    <r>
      <rPr>
        <sz val="10"/>
        <rFont val="宋体"/>
        <charset val="134"/>
      </rPr>
      <t>（含）</t>
    </r>
    <r>
      <rPr>
        <sz val="10"/>
        <rFont val="Times New Roman"/>
        <charset val="134"/>
      </rPr>
      <t>-80%</t>
    </r>
    <r>
      <rPr>
        <sz val="10"/>
        <rFont val="宋体"/>
        <charset val="134"/>
      </rPr>
      <t>，得</t>
    </r>
    <r>
      <rPr>
        <sz val="10"/>
        <rFont val="Times New Roman"/>
        <charset val="134"/>
      </rPr>
      <t>1</t>
    </r>
    <r>
      <rPr>
        <sz val="10"/>
        <rFont val="宋体"/>
        <charset val="134"/>
      </rPr>
      <t>分；</t>
    </r>
    <r>
      <rPr>
        <sz val="10"/>
        <rFont val="Times New Roman"/>
        <charset val="134"/>
      </rPr>
      <t xml:space="preserve">
60%</t>
    </r>
    <r>
      <rPr>
        <sz val="10"/>
        <rFont val="宋体"/>
        <charset val="134"/>
      </rPr>
      <t>（含）</t>
    </r>
    <r>
      <rPr>
        <sz val="10"/>
        <rFont val="Times New Roman"/>
        <charset val="134"/>
      </rPr>
      <t>-70%</t>
    </r>
    <r>
      <rPr>
        <sz val="10"/>
        <rFont val="宋体"/>
        <charset val="134"/>
      </rPr>
      <t>，得</t>
    </r>
    <r>
      <rPr>
        <sz val="10"/>
        <rFont val="Times New Roman"/>
        <charset val="134"/>
      </rPr>
      <t>0.5</t>
    </r>
    <r>
      <rPr>
        <sz val="10"/>
        <rFont val="宋体"/>
        <charset val="134"/>
      </rPr>
      <t>分；</t>
    </r>
    <r>
      <rPr>
        <sz val="10"/>
        <rFont val="Times New Roman"/>
        <charset val="134"/>
      </rPr>
      <t xml:space="preserve">
</t>
    </r>
    <r>
      <rPr>
        <sz val="10"/>
        <rFont val="宋体"/>
        <charset val="134"/>
      </rPr>
      <t>＜</t>
    </r>
    <r>
      <rPr>
        <sz val="10"/>
        <rFont val="Times New Roman"/>
        <charset val="134"/>
      </rPr>
      <t>60%</t>
    </r>
    <r>
      <rPr>
        <sz val="10"/>
        <rFont val="宋体"/>
        <charset val="134"/>
      </rPr>
      <t>，得</t>
    </r>
    <r>
      <rPr>
        <sz val="10"/>
        <rFont val="Times New Roman"/>
        <charset val="134"/>
      </rPr>
      <t>0</t>
    </r>
    <r>
      <rPr>
        <sz val="10"/>
        <rFont val="宋体"/>
        <charset val="134"/>
      </rPr>
      <t>分。</t>
    </r>
  </si>
  <si>
    <r>
      <rPr>
        <sz val="10"/>
        <rFont val="宋体"/>
        <charset val="134"/>
      </rPr>
      <t>重点支出安排率</t>
    </r>
    <r>
      <rPr>
        <sz val="10"/>
        <rFont val="Times New Roman"/>
        <charset val="134"/>
      </rPr>
      <t>=</t>
    </r>
    <r>
      <rPr>
        <sz val="10"/>
        <rFont val="宋体"/>
        <charset val="134"/>
      </rPr>
      <t>（重点预算支出</t>
    </r>
    <r>
      <rPr>
        <sz val="10"/>
        <rFont val="Times New Roman"/>
        <charset val="134"/>
      </rPr>
      <t>/</t>
    </r>
    <r>
      <rPr>
        <sz val="10"/>
        <rFont val="宋体"/>
        <charset val="134"/>
      </rPr>
      <t>预算总支出）</t>
    </r>
    <r>
      <rPr>
        <sz val="10"/>
        <rFont val="Times New Roman"/>
        <charset val="134"/>
      </rPr>
      <t>×100%</t>
    </r>
    <r>
      <rPr>
        <sz val="10"/>
        <rFont val="宋体"/>
        <charset val="134"/>
      </rPr>
      <t>。</t>
    </r>
  </si>
  <si>
    <r>
      <rPr>
        <sz val="10"/>
        <rFont val="宋体"/>
        <charset val="134"/>
      </rPr>
      <t>重点预算支出：部门年度预算安排的，与本部门履职和发展密切相关、具有明显社会和经济影响、党委政府关心或社会比较关注的项目支出总额。</t>
    </r>
  </si>
  <si>
    <r>
      <rPr>
        <sz val="10"/>
        <rFont val="宋体"/>
        <charset val="134"/>
      </rPr>
      <t>预算总支出：部门年度预算安排的项目支出总额。</t>
    </r>
  </si>
  <si>
    <r>
      <rPr>
        <sz val="10"/>
        <rFont val="宋体"/>
        <charset val="134"/>
      </rPr>
      <t>过程</t>
    </r>
  </si>
  <si>
    <r>
      <rPr>
        <sz val="10"/>
        <rFont val="宋体"/>
        <charset val="134"/>
      </rPr>
      <t>预算</t>
    </r>
    <r>
      <rPr>
        <sz val="10"/>
        <rFont val="Times New Roman"/>
        <charset val="134"/>
      </rPr>
      <t xml:space="preserve">
</t>
    </r>
    <r>
      <rPr>
        <sz val="10"/>
        <rFont val="宋体"/>
        <charset val="134"/>
      </rPr>
      <t>执行</t>
    </r>
  </si>
  <si>
    <r>
      <rPr>
        <sz val="10"/>
        <rFont val="宋体"/>
        <charset val="134"/>
      </rPr>
      <t>预算</t>
    </r>
    <r>
      <rPr>
        <sz val="10"/>
        <rFont val="Times New Roman"/>
        <charset val="134"/>
      </rPr>
      <t xml:space="preserve">
</t>
    </r>
    <r>
      <rPr>
        <sz val="10"/>
        <rFont val="宋体"/>
        <charset val="134"/>
      </rPr>
      <t>执行率</t>
    </r>
  </si>
  <si>
    <r>
      <rPr>
        <sz val="10"/>
        <rFont val="宋体"/>
        <charset val="134"/>
      </rPr>
      <t>部门本年度预算完成数与预算数的比率，用以反映和考核部门预算完成程度。预算执行率</t>
    </r>
    <r>
      <rPr>
        <sz val="10"/>
        <rFont val="Times New Roman"/>
        <charset val="134"/>
      </rPr>
      <t>=</t>
    </r>
    <r>
      <rPr>
        <sz val="10"/>
        <rFont val="宋体"/>
        <charset val="134"/>
      </rPr>
      <t>（预算执行数</t>
    </r>
    <r>
      <rPr>
        <sz val="10"/>
        <rFont val="Times New Roman"/>
        <charset val="134"/>
      </rPr>
      <t>/</t>
    </r>
    <r>
      <rPr>
        <sz val="10"/>
        <rFont val="宋体"/>
        <charset val="134"/>
      </rPr>
      <t>预算数）</t>
    </r>
    <r>
      <rPr>
        <sz val="10"/>
        <rFont val="Times New Roman"/>
        <charset val="134"/>
      </rPr>
      <t>×100%</t>
    </r>
    <r>
      <rPr>
        <sz val="10"/>
        <rFont val="宋体"/>
        <charset val="134"/>
      </rPr>
      <t>。</t>
    </r>
  </si>
  <si>
    <r>
      <rPr>
        <sz val="10"/>
        <rFont val="宋体"/>
        <charset val="134"/>
      </rPr>
      <t>预算执行率</t>
    </r>
    <r>
      <rPr>
        <sz val="10"/>
        <rFont val="Times New Roman"/>
        <charset val="134"/>
      </rPr>
      <t>≥95%,</t>
    </r>
    <r>
      <rPr>
        <sz val="10"/>
        <rFont val="宋体"/>
        <charset val="134"/>
      </rPr>
      <t>得</t>
    </r>
    <r>
      <rPr>
        <sz val="10"/>
        <rFont val="Times New Roman"/>
        <charset val="134"/>
      </rPr>
      <t>3</t>
    </r>
    <r>
      <rPr>
        <sz val="10"/>
        <rFont val="宋体"/>
        <charset val="134"/>
      </rPr>
      <t>分；</t>
    </r>
    <r>
      <rPr>
        <sz val="10"/>
        <rFont val="Times New Roman"/>
        <charset val="134"/>
      </rPr>
      <t xml:space="preserve">
 90% </t>
    </r>
    <r>
      <rPr>
        <sz val="10"/>
        <rFont val="宋体"/>
        <charset val="134"/>
      </rPr>
      <t>（含）</t>
    </r>
    <r>
      <rPr>
        <sz val="10"/>
        <rFont val="Times New Roman"/>
        <charset val="134"/>
      </rPr>
      <t>-95%,</t>
    </r>
    <r>
      <rPr>
        <sz val="10"/>
        <rFont val="宋体"/>
        <charset val="134"/>
      </rPr>
      <t>得</t>
    </r>
    <r>
      <rPr>
        <sz val="10"/>
        <rFont val="Times New Roman"/>
        <charset val="134"/>
      </rPr>
      <t xml:space="preserve"> 2 </t>
    </r>
    <r>
      <rPr>
        <sz val="10"/>
        <rFont val="宋体"/>
        <charset val="134"/>
      </rPr>
      <t>分</t>
    </r>
    <r>
      <rPr>
        <sz val="10"/>
        <rFont val="Times New Roman"/>
        <charset val="134"/>
      </rPr>
      <t xml:space="preserve">; 
85% </t>
    </r>
    <r>
      <rPr>
        <sz val="10"/>
        <rFont val="宋体"/>
        <charset val="134"/>
      </rPr>
      <t>（含）</t>
    </r>
    <r>
      <rPr>
        <sz val="10"/>
        <rFont val="Times New Roman"/>
        <charset val="134"/>
      </rPr>
      <t>-90%,</t>
    </r>
    <r>
      <rPr>
        <sz val="10"/>
        <rFont val="宋体"/>
        <charset val="134"/>
      </rPr>
      <t>得</t>
    </r>
    <r>
      <rPr>
        <sz val="10"/>
        <rFont val="Times New Roman"/>
        <charset val="134"/>
      </rPr>
      <t xml:space="preserve"> 1 </t>
    </r>
    <r>
      <rPr>
        <sz val="10"/>
        <rFont val="宋体"/>
        <charset val="134"/>
      </rPr>
      <t>分；</t>
    </r>
    <r>
      <rPr>
        <sz val="10"/>
        <rFont val="Times New Roman"/>
        <charset val="134"/>
      </rPr>
      <t xml:space="preserve">
 80% </t>
    </r>
    <r>
      <rPr>
        <sz val="10"/>
        <rFont val="宋体"/>
        <charset val="134"/>
      </rPr>
      <t>（含）</t>
    </r>
    <r>
      <rPr>
        <sz val="10"/>
        <rFont val="Times New Roman"/>
        <charset val="134"/>
      </rPr>
      <t>-85%,</t>
    </r>
    <r>
      <rPr>
        <sz val="10"/>
        <rFont val="宋体"/>
        <charset val="134"/>
      </rPr>
      <t>得</t>
    </r>
    <r>
      <rPr>
        <sz val="10"/>
        <rFont val="Times New Roman"/>
        <charset val="134"/>
      </rPr>
      <t xml:space="preserve"> 0.5 </t>
    </r>
    <r>
      <rPr>
        <sz val="10"/>
        <rFont val="宋体"/>
        <charset val="134"/>
      </rPr>
      <t>分；</t>
    </r>
    <r>
      <rPr>
        <sz val="10"/>
        <rFont val="Times New Roman"/>
        <charset val="134"/>
      </rPr>
      <t xml:space="preserve">
 </t>
    </r>
    <r>
      <rPr>
        <sz val="10"/>
        <rFont val="宋体"/>
        <charset val="134"/>
      </rPr>
      <t>＜</t>
    </r>
    <r>
      <rPr>
        <sz val="10"/>
        <rFont val="Times New Roman"/>
        <charset val="134"/>
      </rPr>
      <t>80%,</t>
    </r>
    <r>
      <rPr>
        <sz val="10"/>
        <rFont val="宋体"/>
        <charset val="134"/>
      </rPr>
      <t>得</t>
    </r>
    <r>
      <rPr>
        <sz val="10"/>
        <rFont val="Times New Roman"/>
        <charset val="134"/>
      </rPr>
      <t xml:space="preserve"> 0 </t>
    </r>
    <r>
      <rPr>
        <sz val="10"/>
        <rFont val="宋体"/>
        <charset val="134"/>
      </rPr>
      <t>分。。</t>
    </r>
  </si>
  <si>
    <r>
      <rPr>
        <sz val="10"/>
        <rFont val="宋体"/>
        <charset val="134"/>
      </rPr>
      <t>预算执行率</t>
    </r>
    <r>
      <rPr>
        <sz val="10"/>
        <rFont val="Times New Roman"/>
        <charset val="134"/>
      </rPr>
      <t>155.49%(2350.69/1511.78)</t>
    </r>
  </si>
  <si>
    <r>
      <rPr>
        <sz val="10"/>
        <rFont val="宋体"/>
        <charset val="134"/>
      </rPr>
      <t>预算执行数：部门本年度实际完成的预算数。</t>
    </r>
  </si>
  <si>
    <r>
      <rPr>
        <sz val="10"/>
        <rFont val="宋体"/>
        <charset val="134"/>
      </rPr>
      <t>预算数：财政部门批复的本年度部门预算数。</t>
    </r>
  </si>
  <si>
    <r>
      <rPr>
        <sz val="10"/>
        <rFont val="宋体"/>
        <charset val="134"/>
      </rPr>
      <t>预算</t>
    </r>
    <r>
      <rPr>
        <sz val="10"/>
        <rFont val="Times New Roman"/>
        <charset val="134"/>
      </rPr>
      <t xml:space="preserve">
</t>
    </r>
    <r>
      <rPr>
        <sz val="10"/>
        <rFont val="宋体"/>
        <charset val="134"/>
      </rPr>
      <t>调整率</t>
    </r>
  </si>
  <si>
    <r>
      <rPr>
        <sz val="10"/>
        <rFont val="宋体"/>
        <charset val="134"/>
      </rPr>
      <t>部门本年度预算调整数与预算数的比率，用以反映和考核部门预算的调整程度。</t>
    </r>
  </si>
  <si>
    <r>
      <rPr>
        <sz val="10"/>
        <rFont val="宋体"/>
        <charset val="134"/>
      </rPr>
      <t>预算调整率</t>
    </r>
    <r>
      <rPr>
        <sz val="10"/>
        <rFont val="Times New Roman"/>
        <charset val="134"/>
      </rPr>
      <t>≤5%</t>
    </r>
    <r>
      <rPr>
        <sz val="10"/>
        <rFont val="宋体"/>
        <charset val="134"/>
      </rPr>
      <t>，得</t>
    </r>
    <r>
      <rPr>
        <sz val="10"/>
        <rFont val="Times New Roman"/>
        <charset val="134"/>
      </rPr>
      <t>2</t>
    </r>
    <r>
      <rPr>
        <sz val="10"/>
        <rFont val="宋体"/>
        <charset val="134"/>
      </rPr>
      <t>分；</t>
    </r>
    <r>
      <rPr>
        <sz val="10"/>
        <rFont val="Times New Roman"/>
        <charset val="134"/>
      </rPr>
      <t xml:space="preserve">
5%-10%</t>
    </r>
    <r>
      <rPr>
        <sz val="10"/>
        <rFont val="宋体"/>
        <charset val="134"/>
      </rPr>
      <t>（含），得</t>
    </r>
    <r>
      <rPr>
        <sz val="10"/>
        <rFont val="Times New Roman"/>
        <charset val="134"/>
      </rPr>
      <t>1.5</t>
    </r>
    <r>
      <rPr>
        <sz val="10"/>
        <rFont val="宋体"/>
        <charset val="134"/>
      </rPr>
      <t>分；</t>
    </r>
    <r>
      <rPr>
        <sz val="10"/>
        <rFont val="Times New Roman"/>
        <charset val="134"/>
      </rPr>
      <t xml:space="preserve">
10%-15%</t>
    </r>
    <r>
      <rPr>
        <sz val="10"/>
        <rFont val="宋体"/>
        <charset val="134"/>
      </rPr>
      <t>（含），得</t>
    </r>
    <r>
      <rPr>
        <sz val="10"/>
        <rFont val="Times New Roman"/>
        <charset val="134"/>
      </rPr>
      <t>1</t>
    </r>
    <r>
      <rPr>
        <sz val="10"/>
        <rFont val="宋体"/>
        <charset val="134"/>
      </rPr>
      <t>分；</t>
    </r>
    <r>
      <rPr>
        <sz val="10"/>
        <rFont val="Times New Roman"/>
        <charset val="134"/>
      </rPr>
      <t xml:space="preserve">
15%-20%</t>
    </r>
    <r>
      <rPr>
        <sz val="10"/>
        <rFont val="宋体"/>
        <charset val="134"/>
      </rPr>
      <t>（含），得</t>
    </r>
    <r>
      <rPr>
        <sz val="10"/>
        <rFont val="Times New Roman"/>
        <charset val="134"/>
      </rPr>
      <t>0.5</t>
    </r>
    <r>
      <rPr>
        <sz val="10"/>
        <rFont val="宋体"/>
        <charset val="134"/>
      </rPr>
      <t>分；</t>
    </r>
    <r>
      <rPr>
        <sz val="10"/>
        <rFont val="Times New Roman"/>
        <charset val="134"/>
      </rPr>
      <t xml:space="preserve">
</t>
    </r>
    <r>
      <rPr>
        <sz val="10"/>
        <rFont val="宋体"/>
        <charset val="134"/>
      </rPr>
      <t>＞</t>
    </r>
    <r>
      <rPr>
        <sz val="10"/>
        <rFont val="Times New Roman"/>
        <charset val="134"/>
      </rPr>
      <t>20%</t>
    </r>
    <r>
      <rPr>
        <sz val="10"/>
        <rFont val="宋体"/>
        <charset val="134"/>
      </rPr>
      <t>，得</t>
    </r>
    <r>
      <rPr>
        <sz val="10"/>
        <rFont val="Times New Roman"/>
        <charset val="134"/>
      </rPr>
      <t>0</t>
    </r>
    <r>
      <rPr>
        <sz val="10"/>
        <rFont val="宋体"/>
        <charset val="134"/>
      </rPr>
      <t>分。</t>
    </r>
  </si>
  <si>
    <r>
      <rPr>
        <sz val="10"/>
        <rFont val="宋体"/>
        <charset val="134"/>
      </rPr>
      <t>预算调整率</t>
    </r>
    <r>
      <rPr>
        <sz val="10"/>
        <rFont val="Times New Roman"/>
        <charset val="134"/>
      </rPr>
      <t>82.96%</t>
    </r>
    <r>
      <rPr>
        <sz val="10"/>
        <rFont val="宋体"/>
        <charset val="134"/>
      </rPr>
      <t>（</t>
    </r>
    <r>
      <rPr>
        <sz val="10"/>
        <rFont val="Times New Roman"/>
        <charset val="134"/>
      </rPr>
      <t>814.99/1511.78</t>
    </r>
    <r>
      <rPr>
        <sz val="10"/>
        <rFont val="宋体"/>
        <charset val="134"/>
      </rPr>
      <t>），因部分调整项目为落实国家政策进行的调整，酌情扣</t>
    </r>
    <r>
      <rPr>
        <sz val="10"/>
        <rFont val="Times New Roman"/>
        <charset val="134"/>
      </rPr>
      <t>1</t>
    </r>
    <r>
      <rPr>
        <sz val="10"/>
        <rFont val="宋体"/>
        <charset val="134"/>
      </rPr>
      <t>分</t>
    </r>
  </si>
  <si>
    <r>
      <rPr>
        <sz val="10"/>
        <rFont val="宋体"/>
        <charset val="134"/>
      </rPr>
      <t>预算调整率</t>
    </r>
    <r>
      <rPr>
        <sz val="10"/>
        <rFont val="Times New Roman"/>
        <charset val="134"/>
      </rPr>
      <t>=</t>
    </r>
    <r>
      <rPr>
        <sz val="10"/>
        <rFont val="宋体"/>
        <charset val="134"/>
      </rPr>
      <t>（预算调整数</t>
    </r>
    <r>
      <rPr>
        <sz val="10"/>
        <rFont val="Times New Roman"/>
        <charset val="134"/>
      </rPr>
      <t>/</t>
    </r>
    <r>
      <rPr>
        <sz val="10"/>
        <rFont val="宋体"/>
        <charset val="134"/>
      </rPr>
      <t>预算数）</t>
    </r>
    <r>
      <rPr>
        <sz val="10"/>
        <rFont val="Times New Roman"/>
        <charset val="134"/>
      </rPr>
      <t>×100%</t>
    </r>
    <r>
      <rPr>
        <sz val="10"/>
        <rFont val="宋体"/>
        <charset val="134"/>
      </rPr>
      <t>。</t>
    </r>
  </si>
  <si>
    <r>
      <rPr>
        <sz val="10"/>
        <rFont val="宋体"/>
        <charset val="134"/>
      </rPr>
      <t>预算调整数：部门在本年度内涉及预算的追加、追减或结构调整的资金总和（因落实国家政策、发生不可抗力、上级部门或本级党委政府临时交办而产生的调整除外）。</t>
    </r>
  </si>
  <si>
    <r>
      <rPr>
        <sz val="10"/>
        <rFont val="宋体"/>
        <charset val="134"/>
      </rPr>
      <t>支付</t>
    </r>
    <r>
      <rPr>
        <sz val="10"/>
        <rFont val="Times New Roman"/>
        <charset val="134"/>
      </rPr>
      <t xml:space="preserve">
</t>
    </r>
    <r>
      <rPr>
        <sz val="10"/>
        <rFont val="宋体"/>
        <charset val="134"/>
      </rPr>
      <t>进度率</t>
    </r>
  </si>
  <si>
    <r>
      <rPr>
        <sz val="10"/>
        <rFont val="宋体"/>
        <charset val="134"/>
      </rPr>
      <t>部门实际支付进度与既定支付进度的比率，用以反映和考核部门预算执行的及时性和均衡性程度。</t>
    </r>
  </si>
  <si>
    <r>
      <rPr>
        <sz val="10"/>
        <rFont val="宋体"/>
        <charset val="134"/>
      </rPr>
      <t>支付进度率</t>
    </r>
    <r>
      <rPr>
        <sz val="10"/>
        <rFont val="Times New Roman"/>
        <charset val="134"/>
      </rPr>
      <t>=100%,</t>
    </r>
    <r>
      <rPr>
        <sz val="10"/>
        <rFont val="宋体"/>
        <charset val="134"/>
      </rPr>
      <t>得</t>
    </r>
    <r>
      <rPr>
        <sz val="10"/>
        <rFont val="Times New Roman"/>
        <charset val="134"/>
      </rPr>
      <t>1</t>
    </r>
    <r>
      <rPr>
        <sz val="10"/>
        <rFont val="宋体"/>
        <charset val="134"/>
      </rPr>
      <t>分；</t>
    </r>
    <r>
      <rPr>
        <sz val="10"/>
        <rFont val="Times New Roman"/>
        <charset val="134"/>
      </rPr>
      <t xml:space="preserve">
</t>
    </r>
    <r>
      <rPr>
        <sz val="10"/>
        <rFont val="宋体"/>
        <charset val="134"/>
      </rPr>
      <t>每超过（降低）</t>
    </r>
    <r>
      <rPr>
        <sz val="10"/>
        <rFont val="Times New Roman"/>
        <charset val="134"/>
      </rPr>
      <t>5%,</t>
    </r>
    <r>
      <rPr>
        <sz val="10"/>
        <rFont val="宋体"/>
        <charset val="134"/>
      </rPr>
      <t>扣</t>
    </r>
    <r>
      <rPr>
        <sz val="10"/>
        <rFont val="Times New Roman"/>
        <charset val="134"/>
      </rPr>
      <t>0.5</t>
    </r>
    <r>
      <rPr>
        <sz val="10"/>
        <rFont val="宋体"/>
        <charset val="134"/>
      </rPr>
      <t>分，扣完为止。</t>
    </r>
  </si>
  <si>
    <r>
      <rPr>
        <sz val="10"/>
        <rFont val="宋体"/>
        <charset val="134"/>
      </rPr>
      <t>支付进度率</t>
    </r>
    <r>
      <rPr>
        <sz val="10"/>
        <rFont val="Times New Roman"/>
        <charset val="134"/>
      </rPr>
      <t>87.7%</t>
    </r>
    <r>
      <rPr>
        <sz val="10"/>
        <rFont val="宋体"/>
        <charset val="134"/>
      </rPr>
      <t>（</t>
    </r>
    <r>
      <rPr>
        <sz val="10"/>
        <rFont val="Times New Roman"/>
        <charset val="134"/>
      </rPr>
      <t>2350.69/2680.3</t>
    </r>
    <r>
      <rPr>
        <sz val="10"/>
        <rFont val="宋体"/>
        <charset val="134"/>
      </rPr>
      <t>）</t>
    </r>
  </si>
  <si>
    <r>
      <rPr>
        <sz val="10"/>
        <rFont val="宋体"/>
        <charset val="134"/>
      </rPr>
      <t>支付进度率</t>
    </r>
    <r>
      <rPr>
        <sz val="10"/>
        <rFont val="Times New Roman"/>
        <charset val="134"/>
      </rPr>
      <t>=</t>
    </r>
    <r>
      <rPr>
        <sz val="10"/>
        <rFont val="宋体"/>
        <charset val="134"/>
      </rPr>
      <t>（实际支付进度</t>
    </r>
    <r>
      <rPr>
        <sz val="10"/>
        <rFont val="Times New Roman"/>
        <charset val="134"/>
      </rPr>
      <t>/</t>
    </r>
    <r>
      <rPr>
        <sz val="10"/>
        <rFont val="宋体"/>
        <charset val="134"/>
      </rPr>
      <t>既定支付进度）</t>
    </r>
    <r>
      <rPr>
        <sz val="10"/>
        <rFont val="Times New Roman"/>
        <charset val="134"/>
      </rPr>
      <t xml:space="preserve"> ×100%</t>
    </r>
    <r>
      <rPr>
        <sz val="10"/>
        <rFont val="宋体"/>
        <charset val="134"/>
      </rPr>
      <t>。</t>
    </r>
  </si>
  <si>
    <r>
      <rPr>
        <sz val="10"/>
        <rFont val="宋体"/>
        <charset val="134"/>
      </rPr>
      <t>实际支付进度：部门在某一时点的支出预算执行总数与年度支出预算数的比率。</t>
    </r>
  </si>
  <si>
    <t>既定支付进度：由部门在申报部门整体绩效目标时，参照序时支付进度、前三年支付进度、本级部门平均支付进度水平等确定的，在某一时点应达到的支付进度（比率）。</t>
  </si>
  <si>
    <r>
      <rPr>
        <sz val="10"/>
        <rFont val="宋体"/>
        <charset val="134"/>
      </rPr>
      <t>预算管理</t>
    </r>
  </si>
  <si>
    <r>
      <rPr>
        <sz val="10"/>
        <rFont val="宋体"/>
        <charset val="134"/>
      </rPr>
      <t>结转</t>
    </r>
    <r>
      <rPr>
        <sz val="10"/>
        <rFont val="Times New Roman"/>
        <charset val="134"/>
      </rPr>
      <t xml:space="preserve">
</t>
    </r>
    <r>
      <rPr>
        <sz val="10"/>
        <rFont val="宋体"/>
        <charset val="134"/>
      </rPr>
      <t>结余率</t>
    </r>
  </si>
  <si>
    <r>
      <rPr>
        <sz val="10"/>
        <rFont val="宋体"/>
        <charset val="134"/>
      </rPr>
      <t>部门本年度结转结余总额与支出预算数的比率，用以反映和考核部门对本年度结转结余资金的实际控制程度。</t>
    </r>
  </si>
  <si>
    <r>
      <rPr>
        <sz val="10"/>
        <rFont val="宋体"/>
        <charset val="134"/>
      </rPr>
      <t>结转结余率</t>
    </r>
    <r>
      <rPr>
        <sz val="10"/>
        <rFont val="Times New Roman"/>
        <charset val="134"/>
      </rPr>
      <t>≤5%,</t>
    </r>
    <r>
      <rPr>
        <sz val="10"/>
        <rFont val="宋体"/>
        <charset val="134"/>
      </rPr>
      <t>得</t>
    </r>
    <r>
      <rPr>
        <sz val="10"/>
        <rFont val="Times New Roman"/>
        <charset val="134"/>
      </rPr>
      <t>1</t>
    </r>
    <r>
      <rPr>
        <sz val="10"/>
        <rFont val="宋体"/>
        <charset val="134"/>
      </rPr>
      <t>分；</t>
    </r>
    <r>
      <rPr>
        <sz val="10"/>
        <rFont val="Times New Roman"/>
        <charset val="134"/>
      </rPr>
      <t xml:space="preserve">
 5%-10% </t>
    </r>
    <r>
      <rPr>
        <sz val="10"/>
        <rFont val="宋体"/>
        <charset val="134"/>
      </rPr>
      <t>（含），得</t>
    </r>
    <r>
      <rPr>
        <sz val="10"/>
        <rFont val="Times New Roman"/>
        <charset val="134"/>
      </rPr>
      <t xml:space="preserve"> 0.5 </t>
    </r>
    <r>
      <rPr>
        <sz val="10"/>
        <rFont val="宋体"/>
        <charset val="134"/>
      </rPr>
      <t>分；</t>
    </r>
    <r>
      <rPr>
        <sz val="10"/>
        <rFont val="Times New Roman"/>
        <charset val="134"/>
      </rPr>
      <t xml:space="preserve">
</t>
    </r>
    <r>
      <rPr>
        <sz val="10"/>
        <rFont val="宋体"/>
        <charset val="134"/>
      </rPr>
      <t>＞</t>
    </r>
    <r>
      <rPr>
        <sz val="10"/>
        <rFont val="Times New Roman"/>
        <charset val="134"/>
      </rPr>
      <t>10%</t>
    </r>
    <r>
      <rPr>
        <sz val="10"/>
        <rFont val="宋体"/>
        <charset val="134"/>
      </rPr>
      <t>，得</t>
    </r>
    <r>
      <rPr>
        <sz val="10"/>
        <rFont val="Times New Roman"/>
        <charset val="134"/>
      </rPr>
      <t>0</t>
    </r>
    <r>
      <rPr>
        <sz val="10"/>
        <rFont val="宋体"/>
        <charset val="134"/>
      </rPr>
      <t>分。</t>
    </r>
  </si>
  <si>
    <r>
      <rPr>
        <sz val="10"/>
        <rFont val="宋体"/>
        <charset val="134"/>
      </rPr>
      <t>结转结余率</t>
    </r>
    <r>
      <rPr>
        <sz val="10"/>
        <rFont val="Times New Roman"/>
        <charset val="134"/>
      </rPr>
      <t>21.80%</t>
    </r>
    <r>
      <rPr>
        <sz val="10"/>
        <rFont val="宋体"/>
        <charset val="134"/>
      </rPr>
      <t>（</t>
    </r>
    <r>
      <rPr>
        <sz val="10"/>
        <rFont val="Times New Roman"/>
        <charset val="134"/>
      </rPr>
      <t>329.61/1511.78</t>
    </r>
    <r>
      <rPr>
        <sz val="10"/>
        <rFont val="宋体"/>
        <charset val="134"/>
      </rPr>
      <t>）</t>
    </r>
  </si>
  <si>
    <r>
      <rPr>
        <sz val="10"/>
        <rFont val="宋体"/>
        <charset val="134"/>
      </rPr>
      <t>结转结余率</t>
    </r>
    <r>
      <rPr>
        <sz val="10"/>
        <rFont val="Times New Roman"/>
        <charset val="134"/>
      </rPr>
      <t>=</t>
    </r>
    <r>
      <rPr>
        <sz val="10"/>
        <rFont val="宋体"/>
        <charset val="134"/>
      </rPr>
      <t>结转结余总额</t>
    </r>
    <r>
      <rPr>
        <sz val="10"/>
        <rFont val="Times New Roman"/>
        <charset val="134"/>
      </rPr>
      <t>/</t>
    </r>
    <r>
      <rPr>
        <sz val="10"/>
        <rFont val="宋体"/>
        <charset val="134"/>
      </rPr>
      <t>支出预算数</t>
    </r>
    <r>
      <rPr>
        <sz val="10"/>
        <rFont val="Times New Roman"/>
        <charset val="134"/>
      </rPr>
      <t>×100%</t>
    </r>
    <r>
      <rPr>
        <sz val="10"/>
        <rFont val="宋体"/>
        <charset val="134"/>
      </rPr>
      <t>。</t>
    </r>
  </si>
  <si>
    <r>
      <rPr>
        <sz val="10"/>
        <rFont val="宋体"/>
        <charset val="134"/>
      </rPr>
      <t>结转结余总额：部门本年度的结转资金与结余资金之和（以决算数为准）。</t>
    </r>
  </si>
  <si>
    <r>
      <rPr>
        <sz val="10"/>
        <rFont val="宋体"/>
        <charset val="134"/>
      </rPr>
      <t>结转结余</t>
    </r>
    <r>
      <rPr>
        <sz val="10"/>
        <rFont val="Times New Roman"/>
        <charset val="134"/>
      </rPr>
      <t xml:space="preserve">
</t>
    </r>
    <r>
      <rPr>
        <sz val="10"/>
        <rFont val="宋体"/>
        <charset val="134"/>
      </rPr>
      <t>变动率</t>
    </r>
  </si>
  <si>
    <r>
      <rPr>
        <sz val="10"/>
        <rFont val="宋体"/>
        <charset val="134"/>
      </rPr>
      <t>部门本年度结转结余资金总额与上年度结转结余资金总额的变动比率，用以反映和考核部门对控制结转结余资金的努力程度。</t>
    </r>
  </si>
  <si>
    <r>
      <rPr>
        <sz val="10"/>
        <rFont val="宋体"/>
        <charset val="134"/>
      </rPr>
      <t>结转结余变动率</t>
    </r>
    <r>
      <rPr>
        <sz val="10"/>
        <rFont val="Times New Roman"/>
        <charset val="134"/>
      </rPr>
      <t>≤0,</t>
    </r>
    <r>
      <rPr>
        <sz val="10"/>
        <rFont val="宋体"/>
        <charset val="134"/>
      </rPr>
      <t>得</t>
    </r>
    <r>
      <rPr>
        <sz val="10"/>
        <rFont val="Times New Roman"/>
        <charset val="134"/>
      </rPr>
      <t>1</t>
    </r>
    <r>
      <rPr>
        <sz val="10"/>
        <rFont val="宋体"/>
        <charset val="134"/>
      </rPr>
      <t>分；</t>
    </r>
    <r>
      <rPr>
        <sz val="10"/>
        <rFont val="Times New Roman"/>
        <charset val="134"/>
      </rPr>
      <t xml:space="preserve"> 
0-5% </t>
    </r>
    <r>
      <rPr>
        <sz val="10"/>
        <rFont val="宋体"/>
        <charset val="134"/>
      </rPr>
      <t>（含），得</t>
    </r>
    <r>
      <rPr>
        <sz val="10"/>
        <rFont val="Times New Roman"/>
        <charset val="134"/>
      </rPr>
      <t xml:space="preserve"> 0.5 </t>
    </r>
    <r>
      <rPr>
        <sz val="10"/>
        <rFont val="宋体"/>
        <charset val="134"/>
      </rPr>
      <t>分；</t>
    </r>
    <r>
      <rPr>
        <sz val="10"/>
        <rFont val="Times New Roman"/>
        <charset val="134"/>
      </rPr>
      <t xml:space="preserve"> 
</t>
    </r>
    <r>
      <rPr>
        <sz val="10"/>
        <rFont val="宋体"/>
        <charset val="134"/>
      </rPr>
      <t>＞</t>
    </r>
    <r>
      <rPr>
        <sz val="10"/>
        <rFont val="Times New Roman"/>
        <charset val="134"/>
      </rPr>
      <t>5%,</t>
    </r>
    <r>
      <rPr>
        <sz val="10"/>
        <rFont val="宋体"/>
        <charset val="134"/>
      </rPr>
      <t>得</t>
    </r>
    <r>
      <rPr>
        <sz val="10"/>
        <rFont val="Times New Roman"/>
        <charset val="134"/>
      </rPr>
      <t>0</t>
    </r>
    <r>
      <rPr>
        <sz val="10"/>
        <rFont val="宋体"/>
        <charset val="134"/>
      </rPr>
      <t>分。</t>
    </r>
  </si>
  <si>
    <r>
      <t>结转结余变动率</t>
    </r>
    <r>
      <rPr>
        <sz val="10"/>
        <rFont val="Times New Roman"/>
        <charset val="134"/>
      </rPr>
      <t>-6.76%</t>
    </r>
    <r>
      <rPr>
        <sz val="10"/>
        <rFont val="宋体"/>
        <charset val="134"/>
      </rPr>
      <t>（</t>
    </r>
    <r>
      <rPr>
        <sz val="10"/>
        <rFont val="Times New Roman"/>
        <charset val="134"/>
      </rPr>
      <t>(329.61-353.53)/353.53</t>
    </r>
    <r>
      <rPr>
        <sz val="10"/>
        <rFont val="宋体"/>
        <charset val="134"/>
      </rPr>
      <t>）</t>
    </r>
  </si>
  <si>
    <r>
      <rPr>
        <sz val="10"/>
        <rFont val="宋体"/>
        <charset val="134"/>
      </rPr>
      <t>结转结余变动率</t>
    </r>
    <r>
      <rPr>
        <sz val="10"/>
        <rFont val="Times New Roman"/>
        <charset val="134"/>
      </rPr>
      <t>=</t>
    </r>
    <r>
      <rPr>
        <sz val="10"/>
        <rFont val="宋体"/>
        <charset val="134"/>
      </rPr>
      <t>［（本年度累计结转结余资金总额</t>
    </r>
    <r>
      <rPr>
        <sz val="10"/>
        <rFont val="Times New Roman"/>
        <charset val="134"/>
      </rPr>
      <t xml:space="preserve">- </t>
    </r>
    <r>
      <rPr>
        <sz val="10"/>
        <rFont val="宋体"/>
        <charset val="134"/>
      </rPr>
      <t>上年度累计结转结余资金总额）</t>
    </r>
    <r>
      <rPr>
        <sz val="10"/>
        <rFont val="Times New Roman"/>
        <charset val="134"/>
      </rPr>
      <t>/</t>
    </r>
    <r>
      <rPr>
        <sz val="10"/>
        <rFont val="宋体"/>
        <charset val="134"/>
      </rPr>
      <t>上年度累计结转结余资金总额］</t>
    </r>
    <r>
      <rPr>
        <sz val="10"/>
        <rFont val="Times New Roman"/>
        <charset val="134"/>
      </rPr>
      <t>×lOO%</t>
    </r>
    <r>
      <rPr>
        <sz val="10"/>
        <rFont val="宋体"/>
        <charset val="134"/>
      </rPr>
      <t>。</t>
    </r>
  </si>
  <si>
    <r>
      <rPr>
        <sz val="10"/>
        <rFont val="宋体"/>
        <charset val="134"/>
      </rPr>
      <t>公用经费</t>
    </r>
    <r>
      <rPr>
        <sz val="10"/>
        <rFont val="Times New Roman"/>
        <charset val="134"/>
      </rPr>
      <t xml:space="preserve">
</t>
    </r>
    <r>
      <rPr>
        <sz val="10"/>
        <rFont val="宋体"/>
        <charset val="134"/>
      </rPr>
      <t>控制率</t>
    </r>
  </si>
  <si>
    <r>
      <rPr>
        <sz val="10"/>
        <rFont val="宋体"/>
        <charset val="134"/>
      </rPr>
      <t>部门本年度实际支出的公用经费总额与预算安排的公用经费总额的比率，用以反映和考核部门对机构运转成本的实际控制程度。</t>
    </r>
  </si>
  <si>
    <r>
      <rPr>
        <sz val="10"/>
        <rFont val="宋体"/>
        <charset val="134"/>
      </rPr>
      <t>公用经费控制率</t>
    </r>
    <r>
      <rPr>
        <sz val="10"/>
        <rFont val="Times New Roman"/>
        <charset val="134"/>
      </rPr>
      <t>≤100%</t>
    </r>
    <r>
      <rPr>
        <sz val="10"/>
        <rFont val="宋体"/>
        <charset val="134"/>
      </rPr>
      <t>，得</t>
    </r>
    <r>
      <rPr>
        <sz val="10"/>
        <rFont val="Times New Roman"/>
        <charset val="134"/>
      </rPr>
      <t>2</t>
    </r>
    <r>
      <rPr>
        <sz val="10"/>
        <rFont val="宋体"/>
        <charset val="134"/>
      </rPr>
      <t>分；</t>
    </r>
    <r>
      <rPr>
        <sz val="10"/>
        <rFont val="Times New Roman"/>
        <charset val="134"/>
      </rPr>
      <t xml:space="preserve">
100%-105% </t>
    </r>
    <r>
      <rPr>
        <sz val="10"/>
        <rFont val="宋体"/>
        <charset val="134"/>
      </rPr>
      <t>（含），得</t>
    </r>
    <r>
      <rPr>
        <sz val="10"/>
        <rFont val="Times New Roman"/>
        <charset val="134"/>
      </rPr>
      <t xml:space="preserve"> 1 </t>
    </r>
    <r>
      <rPr>
        <sz val="10"/>
        <rFont val="宋体"/>
        <charset val="134"/>
      </rPr>
      <t>分；</t>
    </r>
    <r>
      <rPr>
        <sz val="10"/>
        <rFont val="Times New Roman"/>
        <charset val="134"/>
      </rPr>
      <t xml:space="preserve">
 105%-110% </t>
    </r>
    <r>
      <rPr>
        <sz val="10"/>
        <rFont val="宋体"/>
        <charset val="134"/>
      </rPr>
      <t>（含），得</t>
    </r>
    <r>
      <rPr>
        <sz val="10"/>
        <rFont val="Times New Roman"/>
        <charset val="134"/>
      </rPr>
      <t xml:space="preserve"> 0.5 </t>
    </r>
    <r>
      <rPr>
        <sz val="10"/>
        <rFont val="宋体"/>
        <charset val="134"/>
      </rPr>
      <t>分；</t>
    </r>
    <r>
      <rPr>
        <sz val="10"/>
        <rFont val="Times New Roman"/>
        <charset val="134"/>
      </rPr>
      <t xml:space="preserve">
</t>
    </r>
    <r>
      <rPr>
        <sz val="10"/>
        <rFont val="宋体"/>
        <charset val="134"/>
      </rPr>
      <t>＞</t>
    </r>
    <r>
      <rPr>
        <sz val="10"/>
        <rFont val="Times New Roman"/>
        <charset val="134"/>
      </rPr>
      <t>110%</t>
    </r>
    <r>
      <rPr>
        <sz val="10"/>
        <rFont val="宋体"/>
        <charset val="134"/>
      </rPr>
      <t>，得</t>
    </r>
    <r>
      <rPr>
        <sz val="10"/>
        <rFont val="Times New Roman"/>
        <charset val="134"/>
      </rPr>
      <t>0</t>
    </r>
    <r>
      <rPr>
        <sz val="10"/>
        <rFont val="宋体"/>
        <charset val="134"/>
      </rPr>
      <t>分。</t>
    </r>
  </si>
  <si>
    <r>
      <rPr>
        <sz val="10"/>
        <rFont val="宋体"/>
        <charset val="134"/>
      </rPr>
      <t>公用经费控制率</t>
    </r>
    <r>
      <rPr>
        <sz val="10"/>
        <rFont val="Times New Roman"/>
        <charset val="134"/>
      </rPr>
      <t>271.3%</t>
    </r>
    <r>
      <rPr>
        <sz val="10"/>
        <rFont val="宋体"/>
        <charset val="134"/>
      </rPr>
      <t>（</t>
    </r>
    <r>
      <rPr>
        <sz val="10"/>
        <rFont val="Times New Roman"/>
        <charset val="134"/>
      </rPr>
      <t>255.03/94</t>
    </r>
    <r>
      <rPr>
        <sz val="10"/>
        <rFont val="宋体"/>
        <charset val="134"/>
      </rPr>
      <t>）</t>
    </r>
  </si>
  <si>
    <r>
      <rPr>
        <sz val="10"/>
        <rFont val="宋体"/>
        <charset val="134"/>
      </rPr>
      <t>公用经费控制率</t>
    </r>
    <r>
      <rPr>
        <sz val="10"/>
        <rFont val="Times New Roman"/>
        <charset val="134"/>
      </rPr>
      <t>=</t>
    </r>
    <r>
      <rPr>
        <sz val="10"/>
        <rFont val="宋体"/>
        <charset val="134"/>
      </rPr>
      <t>（实际支出公用经费总额</t>
    </r>
    <r>
      <rPr>
        <sz val="10"/>
        <rFont val="Times New Roman"/>
        <charset val="134"/>
      </rPr>
      <t>/</t>
    </r>
    <r>
      <rPr>
        <sz val="10"/>
        <rFont val="宋体"/>
        <charset val="134"/>
      </rPr>
      <t>预算安排公用经费总额）</t>
    </r>
    <r>
      <rPr>
        <sz val="10"/>
        <rFont val="Times New Roman"/>
        <charset val="134"/>
      </rPr>
      <t>×100%</t>
    </r>
    <r>
      <rPr>
        <sz val="10"/>
        <rFont val="宋体"/>
        <charset val="134"/>
      </rPr>
      <t>。</t>
    </r>
  </si>
  <si>
    <r>
      <rPr>
        <sz val="10"/>
        <rFont val="Times New Roman"/>
        <charset val="134"/>
      </rPr>
      <t>“</t>
    </r>
    <r>
      <rPr>
        <sz val="10"/>
        <rFont val="宋体"/>
        <charset val="134"/>
      </rPr>
      <t>三公经费</t>
    </r>
    <r>
      <rPr>
        <sz val="10"/>
        <rFont val="Times New Roman"/>
        <charset val="134"/>
      </rPr>
      <t>”</t>
    </r>
    <r>
      <rPr>
        <sz val="10"/>
        <rFont val="宋体"/>
        <charset val="134"/>
      </rPr>
      <t>控制率</t>
    </r>
  </si>
  <si>
    <r>
      <rPr>
        <sz val="10"/>
        <rFont val="宋体"/>
        <charset val="134"/>
      </rPr>
      <t>部门本年度</t>
    </r>
    <r>
      <rPr>
        <sz val="10"/>
        <rFont val="Times New Roman"/>
        <charset val="134"/>
      </rPr>
      <t>“</t>
    </r>
    <r>
      <rPr>
        <sz val="10"/>
        <rFont val="宋体"/>
        <charset val="134"/>
      </rPr>
      <t>三公经费</t>
    </r>
    <r>
      <rPr>
        <sz val="10"/>
        <rFont val="Times New Roman"/>
        <charset val="134"/>
      </rPr>
      <t>”</t>
    </r>
    <r>
      <rPr>
        <sz val="10"/>
        <rFont val="宋体"/>
        <charset val="134"/>
      </rPr>
      <t>实际支出数与预算安排数的比率，用以反映和考核部门对</t>
    </r>
    <r>
      <rPr>
        <sz val="10"/>
        <rFont val="Times New Roman"/>
        <charset val="134"/>
      </rPr>
      <t>“</t>
    </r>
    <r>
      <rPr>
        <sz val="10"/>
        <rFont val="宋体"/>
        <charset val="134"/>
      </rPr>
      <t>三公经费</t>
    </r>
    <r>
      <rPr>
        <sz val="10"/>
        <rFont val="Times New Roman"/>
        <charset val="134"/>
      </rPr>
      <t>”</t>
    </r>
    <r>
      <rPr>
        <sz val="10"/>
        <rFont val="宋体"/>
        <charset val="134"/>
      </rPr>
      <t>的实际控制程度。</t>
    </r>
  </si>
  <si>
    <r>
      <rPr>
        <sz val="10"/>
        <rFont val="Times New Roman"/>
        <charset val="134"/>
      </rPr>
      <t>“</t>
    </r>
    <r>
      <rPr>
        <sz val="10"/>
        <rFont val="宋体"/>
        <charset val="134"/>
      </rPr>
      <t>三公经费</t>
    </r>
    <r>
      <rPr>
        <sz val="10"/>
        <rFont val="Times New Roman"/>
        <charset val="134"/>
      </rPr>
      <t>”</t>
    </r>
    <r>
      <rPr>
        <sz val="10"/>
        <rFont val="宋体"/>
        <charset val="134"/>
      </rPr>
      <t>控制率</t>
    </r>
    <r>
      <rPr>
        <sz val="10"/>
        <rFont val="Times New Roman"/>
        <charset val="134"/>
      </rPr>
      <t>≤100%</t>
    </r>
    <r>
      <rPr>
        <sz val="10"/>
        <rFont val="宋体"/>
        <charset val="134"/>
      </rPr>
      <t>，得</t>
    </r>
    <r>
      <rPr>
        <sz val="10"/>
        <rFont val="Times New Roman"/>
        <charset val="134"/>
      </rPr>
      <t>1</t>
    </r>
    <r>
      <rPr>
        <sz val="10"/>
        <rFont val="宋体"/>
        <charset val="134"/>
      </rPr>
      <t>分；</t>
    </r>
    <r>
      <rPr>
        <sz val="10"/>
        <rFont val="Times New Roman"/>
        <charset val="134"/>
      </rPr>
      <t xml:space="preserve">
100%-105% </t>
    </r>
    <r>
      <rPr>
        <sz val="10"/>
        <rFont val="宋体"/>
        <charset val="134"/>
      </rPr>
      <t>（含），得</t>
    </r>
    <r>
      <rPr>
        <sz val="10"/>
        <rFont val="Times New Roman"/>
        <charset val="134"/>
      </rPr>
      <t xml:space="preserve"> 0.5 </t>
    </r>
    <r>
      <rPr>
        <sz val="10"/>
        <rFont val="宋体"/>
        <charset val="134"/>
      </rPr>
      <t>分；</t>
    </r>
    <r>
      <rPr>
        <sz val="10"/>
        <rFont val="Times New Roman"/>
        <charset val="134"/>
      </rPr>
      <t xml:space="preserve">
 </t>
    </r>
    <r>
      <rPr>
        <sz val="10"/>
        <rFont val="宋体"/>
        <charset val="134"/>
      </rPr>
      <t>＞</t>
    </r>
    <r>
      <rPr>
        <sz val="10"/>
        <rFont val="Times New Roman"/>
        <charset val="134"/>
      </rPr>
      <t>105%,</t>
    </r>
    <r>
      <rPr>
        <sz val="10"/>
        <rFont val="宋体"/>
        <charset val="134"/>
      </rPr>
      <t>得</t>
    </r>
    <r>
      <rPr>
        <sz val="10"/>
        <rFont val="Times New Roman"/>
        <charset val="134"/>
      </rPr>
      <t xml:space="preserve"> 0 </t>
    </r>
    <r>
      <rPr>
        <sz val="10"/>
        <rFont val="宋体"/>
        <charset val="134"/>
      </rPr>
      <t>分。</t>
    </r>
  </si>
  <si>
    <r>
      <rPr>
        <sz val="10"/>
        <rFont val="Times New Roman"/>
        <charset val="134"/>
      </rPr>
      <t>“</t>
    </r>
    <r>
      <rPr>
        <sz val="10"/>
        <rFont val="宋体"/>
        <charset val="134"/>
      </rPr>
      <t>三公经费</t>
    </r>
    <r>
      <rPr>
        <sz val="10"/>
        <rFont val="Times New Roman"/>
        <charset val="134"/>
      </rPr>
      <t>”</t>
    </r>
    <r>
      <rPr>
        <sz val="10"/>
        <rFont val="宋体"/>
        <charset val="134"/>
      </rPr>
      <t>控制率</t>
    </r>
    <r>
      <rPr>
        <sz val="10"/>
        <rFont val="Times New Roman"/>
        <charset val="134"/>
      </rPr>
      <t>0%</t>
    </r>
  </si>
  <si>
    <r>
      <rPr>
        <sz val="10"/>
        <rFont val="Times New Roman"/>
        <charset val="134"/>
      </rPr>
      <t>“</t>
    </r>
    <r>
      <rPr>
        <sz val="10"/>
        <rFont val="宋体"/>
        <charset val="134"/>
      </rPr>
      <t>三公经费</t>
    </r>
    <r>
      <rPr>
        <sz val="10"/>
        <rFont val="Times New Roman"/>
        <charset val="134"/>
      </rPr>
      <t>”</t>
    </r>
    <r>
      <rPr>
        <sz val="10"/>
        <rFont val="宋体"/>
        <charset val="134"/>
      </rPr>
      <t>控制率</t>
    </r>
    <r>
      <rPr>
        <sz val="10"/>
        <rFont val="Times New Roman"/>
        <charset val="134"/>
      </rPr>
      <t>=</t>
    </r>
    <r>
      <rPr>
        <sz val="10"/>
        <rFont val="宋体"/>
        <charset val="134"/>
      </rPr>
      <t>（</t>
    </r>
    <r>
      <rPr>
        <sz val="10"/>
        <rFont val="Times New Roman"/>
        <charset val="134"/>
      </rPr>
      <t>“</t>
    </r>
    <r>
      <rPr>
        <sz val="10"/>
        <rFont val="宋体"/>
        <charset val="134"/>
      </rPr>
      <t>三公经费</t>
    </r>
    <r>
      <rPr>
        <sz val="10"/>
        <rFont val="Times New Roman"/>
        <charset val="134"/>
      </rPr>
      <t>”</t>
    </r>
    <r>
      <rPr>
        <sz val="10"/>
        <rFont val="宋体"/>
        <charset val="134"/>
      </rPr>
      <t>实际支出数</t>
    </r>
    <r>
      <rPr>
        <sz val="10"/>
        <rFont val="Times New Roman"/>
        <charset val="134"/>
      </rPr>
      <t>/“</t>
    </r>
    <r>
      <rPr>
        <sz val="10"/>
        <rFont val="宋体"/>
        <charset val="134"/>
      </rPr>
      <t>三公经费</t>
    </r>
    <r>
      <rPr>
        <sz val="10"/>
        <rFont val="Times New Roman"/>
        <charset val="134"/>
      </rPr>
      <t>”</t>
    </r>
    <r>
      <rPr>
        <sz val="10"/>
        <rFont val="宋体"/>
        <charset val="134"/>
      </rPr>
      <t>预算安排数）</t>
    </r>
    <r>
      <rPr>
        <sz val="10"/>
        <rFont val="Times New Roman"/>
        <charset val="134"/>
      </rPr>
      <t>×100%</t>
    </r>
    <r>
      <rPr>
        <sz val="10"/>
        <rFont val="宋体"/>
        <charset val="134"/>
      </rPr>
      <t>。</t>
    </r>
  </si>
  <si>
    <r>
      <rPr>
        <sz val="10"/>
        <rFont val="宋体"/>
        <charset val="134"/>
      </rPr>
      <t>政府采购</t>
    </r>
    <r>
      <rPr>
        <sz val="10"/>
        <rFont val="Times New Roman"/>
        <charset val="134"/>
      </rPr>
      <t xml:space="preserve">
</t>
    </r>
    <r>
      <rPr>
        <sz val="10"/>
        <rFont val="宋体"/>
        <charset val="134"/>
      </rPr>
      <t>执行率</t>
    </r>
  </si>
  <si>
    <r>
      <rPr>
        <sz val="10"/>
        <rFont val="宋体"/>
        <charset val="134"/>
      </rPr>
      <t>部门本年度实际政府釆购金额与年初政府采购预算的比率，用以反映和考核部门政府釆购预算执行情况。</t>
    </r>
  </si>
  <si>
    <r>
      <rPr>
        <sz val="10"/>
        <rFont val="宋体"/>
        <charset val="134"/>
      </rPr>
      <t>政府采购执行率</t>
    </r>
    <r>
      <rPr>
        <sz val="10"/>
        <rFont val="Times New Roman"/>
        <charset val="134"/>
      </rPr>
      <t>=100%</t>
    </r>
    <r>
      <rPr>
        <sz val="10"/>
        <rFont val="宋体"/>
        <charset val="134"/>
      </rPr>
      <t>，得</t>
    </r>
    <r>
      <rPr>
        <sz val="10"/>
        <rFont val="Times New Roman"/>
        <charset val="134"/>
      </rPr>
      <t>2</t>
    </r>
    <r>
      <rPr>
        <sz val="10"/>
        <rFont val="宋体"/>
        <charset val="134"/>
      </rPr>
      <t>分；</t>
    </r>
    <r>
      <rPr>
        <sz val="10"/>
        <rFont val="Times New Roman"/>
        <charset val="134"/>
      </rPr>
      <t xml:space="preserve">
</t>
    </r>
    <r>
      <rPr>
        <sz val="10"/>
        <rFont val="宋体"/>
        <charset val="134"/>
      </rPr>
      <t>每超过（降低）</t>
    </r>
    <r>
      <rPr>
        <sz val="10"/>
        <rFont val="Times New Roman"/>
        <charset val="134"/>
      </rPr>
      <t>5%</t>
    </r>
    <r>
      <rPr>
        <sz val="10"/>
        <rFont val="宋体"/>
        <charset val="134"/>
      </rPr>
      <t>，扣</t>
    </r>
    <r>
      <rPr>
        <sz val="10"/>
        <rFont val="Times New Roman"/>
        <charset val="134"/>
      </rPr>
      <t>1</t>
    </r>
    <r>
      <rPr>
        <sz val="10"/>
        <rFont val="宋体"/>
        <charset val="134"/>
      </rPr>
      <t>分，扣完为止。</t>
    </r>
  </si>
  <si>
    <r>
      <rPr>
        <sz val="10"/>
        <rFont val="宋体"/>
        <charset val="134"/>
      </rPr>
      <t>政府采购执行率</t>
    </r>
    <r>
      <rPr>
        <sz val="10"/>
        <rFont val="Times New Roman"/>
        <charset val="134"/>
      </rPr>
      <t>=</t>
    </r>
    <r>
      <rPr>
        <sz val="10"/>
        <rFont val="宋体"/>
        <charset val="134"/>
      </rPr>
      <t>（实际政府采购金额</t>
    </r>
    <r>
      <rPr>
        <sz val="10"/>
        <rFont val="Times New Roman"/>
        <charset val="134"/>
      </rPr>
      <t>/</t>
    </r>
    <r>
      <rPr>
        <sz val="10"/>
        <rFont val="宋体"/>
        <charset val="134"/>
      </rPr>
      <t>政府采购预算数）</t>
    </r>
    <r>
      <rPr>
        <sz val="10"/>
        <rFont val="Times New Roman"/>
        <charset val="134"/>
      </rPr>
      <t>×100%</t>
    </r>
    <r>
      <rPr>
        <sz val="10"/>
        <rFont val="宋体"/>
        <charset val="134"/>
      </rPr>
      <t>；</t>
    </r>
  </si>
  <si>
    <r>
      <rPr>
        <sz val="10"/>
        <rFont val="宋体"/>
        <charset val="134"/>
      </rPr>
      <t>政府采购预算：采购机关根据事业发展计划和行政任务编制的、并经过规定程序批准的年度政府采购计划。</t>
    </r>
  </si>
  <si>
    <r>
      <rPr>
        <sz val="10"/>
        <rFont val="宋体"/>
        <charset val="134"/>
      </rPr>
      <t>管理制度</t>
    </r>
    <r>
      <rPr>
        <sz val="10"/>
        <rFont val="Times New Roman"/>
        <charset val="134"/>
      </rPr>
      <t xml:space="preserve">
</t>
    </r>
    <r>
      <rPr>
        <sz val="10"/>
        <rFont val="宋体"/>
        <charset val="134"/>
      </rPr>
      <t>健全性</t>
    </r>
  </si>
  <si>
    <r>
      <rPr>
        <sz val="10"/>
        <rFont val="宋体"/>
        <charset val="134"/>
      </rPr>
      <t>部门为加强预算管理、规范财务行为而制定的管理制度是否健全完整，用以反映和考核部门预算管理制度对完成主要职责或促进事业发展的保障情况。</t>
    </r>
  </si>
  <si>
    <r>
      <rPr>
        <sz val="10"/>
        <rFont val="宋体"/>
        <charset val="134"/>
      </rPr>
      <t>①是否已制定或具有预算资金管理办法、内部财务管理制度、会计核算制度、本部门厉行节约制度等管理制度；</t>
    </r>
    <r>
      <rPr>
        <sz val="10"/>
        <rFont val="Times New Roman"/>
        <charset val="134"/>
      </rPr>
      <t xml:space="preserve">
</t>
    </r>
    <r>
      <rPr>
        <sz val="10"/>
        <rFont val="宋体"/>
        <charset val="134"/>
      </rPr>
      <t>②相关管理制度是否合法、合规、完整；</t>
    </r>
    <r>
      <rPr>
        <sz val="10"/>
        <rFont val="Times New Roman"/>
        <charset val="134"/>
      </rPr>
      <t xml:space="preserve">
</t>
    </r>
    <r>
      <rPr>
        <sz val="10"/>
        <rFont val="宋体"/>
        <charset val="134"/>
      </rPr>
      <t>③相关管理制度是否得到有效执行。</t>
    </r>
    <r>
      <rPr>
        <sz val="10"/>
        <rFont val="Times New Roman"/>
        <charset val="134"/>
      </rPr>
      <t xml:space="preserve">
</t>
    </r>
    <r>
      <rPr>
        <sz val="10"/>
        <rFont val="宋体"/>
        <charset val="134"/>
      </rPr>
      <t>每发现一类不合规问题，扣</t>
    </r>
    <r>
      <rPr>
        <sz val="10"/>
        <rFont val="Times New Roman"/>
        <charset val="134"/>
      </rPr>
      <t>1</t>
    </r>
    <r>
      <rPr>
        <sz val="10"/>
        <rFont val="宋体"/>
        <charset val="134"/>
      </rPr>
      <t>分，扣完为止。</t>
    </r>
  </si>
  <si>
    <r>
      <rPr>
        <sz val="10"/>
        <rFont val="宋体"/>
        <charset val="134"/>
      </rPr>
      <t>公务租车不规范、地质灾害巡查登记欠规范</t>
    </r>
    <r>
      <rPr>
        <sz val="10"/>
        <rFont val="Times New Roman"/>
        <charset val="134"/>
      </rPr>
      <t>,</t>
    </r>
    <r>
      <rPr>
        <sz val="10"/>
        <rFont val="宋体"/>
        <charset val="134"/>
      </rPr>
      <t>扣</t>
    </r>
    <r>
      <rPr>
        <sz val="10"/>
        <rFont val="Times New Roman"/>
        <charset val="134"/>
      </rPr>
      <t>1</t>
    </r>
    <r>
      <rPr>
        <sz val="10"/>
        <rFont val="宋体"/>
        <charset val="134"/>
      </rPr>
      <t>分</t>
    </r>
  </si>
  <si>
    <r>
      <rPr>
        <sz val="10"/>
        <rFont val="宋体"/>
        <charset val="134"/>
      </rPr>
      <t>资金使用</t>
    </r>
    <r>
      <rPr>
        <sz val="10"/>
        <rFont val="Times New Roman"/>
        <charset val="134"/>
      </rPr>
      <t xml:space="preserve">
</t>
    </r>
    <r>
      <rPr>
        <sz val="10"/>
        <rFont val="宋体"/>
        <charset val="134"/>
      </rPr>
      <t>合规性</t>
    </r>
  </si>
  <si>
    <r>
      <rPr>
        <sz val="10"/>
        <rFont val="宋体"/>
        <charset val="134"/>
      </rPr>
      <t>部门使用预算资金是否符合相关的预算财务管理制度的规定，用以反映和考核部门预算资金的规范运行情况。</t>
    </r>
  </si>
  <si>
    <r>
      <rPr>
        <sz val="10"/>
        <rFont val="宋体"/>
        <charset val="134"/>
      </rPr>
      <t>①是否符合国家财经法规和财务管理制度规定以及有关专项资金管理办法的规定；</t>
    </r>
    <r>
      <rPr>
        <sz val="10"/>
        <rFont val="Times New Roman"/>
        <charset val="134"/>
      </rPr>
      <t xml:space="preserve">
</t>
    </r>
    <r>
      <rPr>
        <sz val="10"/>
        <rFont val="宋体"/>
        <charset val="134"/>
      </rPr>
      <t>②资金的拨付是否有完整的审批程序和手续；</t>
    </r>
    <r>
      <rPr>
        <sz val="10"/>
        <rFont val="Times New Roman"/>
        <charset val="134"/>
      </rPr>
      <t xml:space="preserve">
</t>
    </r>
    <r>
      <rPr>
        <sz val="10"/>
        <rFont val="宋体"/>
        <charset val="134"/>
      </rPr>
      <t>③预算支出的重大开支是否经过评估论证；</t>
    </r>
    <r>
      <rPr>
        <sz val="10"/>
        <rFont val="Times New Roman"/>
        <charset val="134"/>
      </rPr>
      <t xml:space="preserve">
</t>
    </r>
    <r>
      <rPr>
        <sz val="10"/>
        <rFont val="宋体"/>
        <charset val="134"/>
      </rPr>
      <t>④是否符合部门预算批复的用途；</t>
    </r>
    <r>
      <rPr>
        <sz val="10"/>
        <rFont val="Times New Roman"/>
        <charset val="134"/>
      </rPr>
      <t xml:space="preserve">
</t>
    </r>
    <r>
      <rPr>
        <sz val="10"/>
        <rFont val="宋体"/>
        <charset val="134"/>
      </rPr>
      <t>⑤是否存在截留、挤占、挪用、虚列支出等情况。</t>
    </r>
    <r>
      <rPr>
        <sz val="10"/>
        <rFont val="Times New Roman"/>
        <charset val="134"/>
      </rPr>
      <t xml:space="preserve">
</t>
    </r>
    <r>
      <rPr>
        <sz val="10"/>
        <rFont val="宋体"/>
        <charset val="134"/>
      </rPr>
      <t>每发现一类不合规问题，扣</t>
    </r>
    <r>
      <rPr>
        <sz val="10"/>
        <rFont val="Times New Roman"/>
        <charset val="134"/>
      </rPr>
      <t>1</t>
    </r>
    <r>
      <rPr>
        <sz val="10"/>
        <rFont val="宋体"/>
        <charset val="134"/>
      </rPr>
      <t>分，扣完为止。</t>
    </r>
  </si>
  <si>
    <r>
      <rPr>
        <sz val="10"/>
        <rFont val="宋体"/>
        <charset val="134"/>
      </rPr>
      <t>财务审核不严谨（包括差旅费报销审核不严）、租车巡查与巡查台账不一致、项目监管不到位、部分合同管理欠严谨、拆分合同，化整为零扣</t>
    </r>
    <r>
      <rPr>
        <sz val="10"/>
        <rFont val="Times New Roman"/>
        <charset val="134"/>
      </rPr>
      <t>4</t>
    </r>
    <r>
      <rPr>
        <sz val="10"/>
        <rFont val="宋体"/>
        <charset val="134"/>
      </rPr>
      <t>分</t>
    </r>
  </si>
  <si>
    <r>
      <rPr>
        <sz val="10"/>
        <rFont val="宋体"/>
        <charset val="134"/>
      </rPr>
      <t>预决算信息</t>
    </r>
    <r>
      <rPr>
        <sz val="10"/>
        <rFont val="Times New Roman"/>
        <charset val="134"/>
      </rPr>
      <t xml:space="preserve">
</t>
    </r>
    <r>
      <rPr>
        <sz val="10"/>
        <rFont val="宋体"/>
        <charset val="134"/>
      </rPr>
      <t>公开性</t>
    </r>
  </si>
  <si>
    <r>
      <rPr>
        <sz val="10"/>
        <rFont val="宋体"/>
        <charset val="134"/>
      </rPr>
      <t>部门是否按照政府信息公开有关规定公开相关预决算信息，用以反映和考核部门预决算管理的公开透明</t>
    </r>
    <r>
      <rPr>
        <sz val="10"/>
        <rFont val="Times New Roman"/>
        <charset val="134"/>
      </rPr>
      <t xml:space="preserve"> </t>
    </r>
    <r>
      <rPr>
        <sz val="10"/>
        <rFont val="宋体"/>
        <charset val="134"/>
      </rPr>
      <t>情况。</t>
    </r>
  </si>
  <si>
    <r>
      <rPr>
        <sz val="10"/>
        <rFont val="宋体"/>
        <charset val="134"/>
      </rPr>
      <t>①是否按规定内容公开预决算信息；</t>
    </r>
    <r>
      <rPr>
        <sz val="10"/>
        <rFont val="Times New Roman"/>
        <charset val="134"/>
      </rPr>
      <t xml:space="preserve">
</t>
    </r>
    <r>
      <rPr>
        <sz val="10"/>
        <rFont val="宋体"/>
        <charset val="134"/>
      </rPr>
      <t>②是否按规定时限公开预决算信息。</t>
    </r>
    <r>
      <rPr>
        <sz val="10"/>
        <rFont val="Times New Roman"/>
        <charset val="134"/>
      </rPr>
      <t xml:space="preserve">
</t>
    </r>
    <r>
      <rPr>
        <sz val="10"/>
        <rFont val="宋体"/>
        <charset val="134"/>
      </rPr>
      <t>每发现一类不合规问题，扣</t>
    </r>
    <r>
      <rPr>
        <sz val="10"/>
        <rFont val="Times New Roman"/>
        <charset val="134"/>
      </rPr>
      <t>0.5</t>
    </r>
    <r>
      <rPr>
        <sz val="10"/>
        <rFont val="宋体"/>
        <charset val="134"/>
      </rPr>
      <t>分，扣完为止。</t>
    </r>
  </si>
  <si>
    <r>
      <rPr>
        <sz val="10"/>
        <rFont val="宋体"/>
        <charset val="134"/>
      </rPr>
      <t>预决算信息是指与部门预算、执行、决算、监督、绩效等管理相关的信息。</t>
    </r>
  </si>
  <si>
    <r>
      <rPr>
        <sz val="10"/>
        <rFont val="宋体"/>
        <charset val="134"/>
      </rPr>
      <t>预算</t>
    </r>
    <r>
      <rPr>
        <sz val="10"/>
        <rFont val="Times New Roman"/>
        <charset val="134"/>
      </rPr>
      <t xml:space="preserve">
</t>
    </r>
    <r>
      <rPr>
        <sz val="10"/>
        <rFont val="宋体"/>
        <charset val="134"/>
      </rPr>
      <t>管理</t>
    </r>
  </si>
  <si>
    <r>
      <rPr>
        <sz val="10"/>
        <rFont val="宋体"/>
        <charset val="134"/>
      </rPr>
      <t>基础信息</t>
    </r>
    <r>
      <rPr>
        <sz val="10"/>
        <rFont val="Times New Roman"/>
        <charset val="134"/>
      </rPr>
      <t xml:space="preserve">
</t>
    </r>
    <r>
      <rPr>
        <sz val="10"/>
        <rFont val="宋体"/>
        <charset val="134"/>
      </rPr>
      <t>完善性</t>
    </r>
  </si>
  <si>
    <r>
      <rPr>
        <sz val="10"/>
        <rFont val="宋体"/>
        <charset val="134"/>
      </rPr>
      <t>部门基础信息是否完善，用以反映和考核基础信息</t>
    </r>
    <r>
      <rPr>
        <sz val="10"/>
        <rFont val="Times New Roman"/>
        <charset val="134"/>
      </rPr>
      <t xml:space="preserve"> </t>
    </r>
    <r>
      <rPr>
        <sz val="10"/>
        <rFont val="宋体"/>
        <charset val="134"/>
      </rPr>
      <t>对预算管理工作的支撑情况。</t>
    </r>
  </si>
  <si>
    <r>
      <rPr>
        <sz val="10"/>
        <rFont val="宋体"/>
        <charset val="134"/>
      </rPr>
      <t>基础数据信息和会计信息资料真实、完整、准确，得</t>
    </r>
    <r>
      <rPr>
        <sz val="10"/>
        <rFont val="Times New Roman"/>
        <charset val="134"/>
      </rPr>
      <t>1</t>
    </r>
    <r>
      <rPr>
        <sz val="10"/>
        <rFont val="宋体"/>
        <charset val="134"/>
      </rPr>
      <t>分。</t>
    </r>
  </si>
  <si>
    <r>
      <rPr>
        <sz val="10"/>
        <rFont val="宋体"/>
        <charset val="134"/>
      </rPr>
      <t>资产管理</t>
    </r>
  </si>
  <si>
    <r>
      <rPr>
        <sz val="10"/>
        <rFont val="宋体"/>
        <charset val="134"/>
      </rPr>
      <t>部门为加强资产管理、规范资产管理行为而制定的</t>
    </r>
    <r>
      <rPr>
        <sz val="10"/>
        <rFont val="Times New Roman"/>
        <charset val="134"/>
      </rPr>
      <t xml:space="preserve"> </t>
    </r>
    <r>
      <rPr>
        <sz val="10"/>
        <rFont val="宋体"/>
        <charset val="134"/>
      </rPr>
      <t>管理制度是否健全完整，用以反映和考核部门资产管</t>
    </r>
    <r>
      <rPr>
        <sz val="10"/>
        <rFont val="Times New Roman"/>
        <charset val="134"/>
      </rPr>
      <t xml:space="preserve"> </t>
    </r>
    <r>
      <rPr>
        <sz val="10"/>
        <rFont val="宋体"/>
        <charset val="134"/>
      </rPr>
      <t>理制度对完成主要职责或促进社会发展的保障情况。</t>
    </r>
  </si>
  <si>
    <r>
      <rPr>
        <sz val="10"/>
        <rFont val="宋体"/>
        <charset val="134"/>
      </rPr>
      <t>①已制定或具有资产管理制度，相关资金管理制度合法、合规、完整。得</t>
    </r>
    <r>
      <rPr>
        <sz val="10"/>
        <rFont val="Times New Roman"/>
        <charset val="134"/>
      </rPr>
      <t>0.5</t>
    </r>
    <r>
      <rPr>
        <sz val="10"/>
        <rFont val="宋体"/>
        <charset val="134"/>
      </rPr>
      <t>分；</t>
    </r>
    <r>
      <rPr>
        <sz val="10"/>
        <rFont val="Times New Roman"/>
        <charset val="134"/>
      </rPr>
      <t xml:space="preserve">
</t>
    </r>
    <r>
      <rPr>
        <sz val="10"/>
        <rFont val="宋体"/>
        <charset val="134"/>
      </rPr>
      <t>②相关资产管理制度得到有效执行，得</t>
    </r>
    <r>
      <rPr>
        <sz val="10"/>
        <rFont val="Times New Roman"/>
        <charset val="134"/>
      </rPr>
      <t>0.5</t>
    </r>
    <r>
      <rPr>
        <sz val="10"/>
        <rFont val="宋体"/>
        <charset val="134"/>
      </rPr>
      <t>分。</t>
    </r>
  </si>
  <si>
    <r>
      <rPr>
        <sz val="10"/>
        <rFont val="宋体"/>
        <charset val="134"/>
      </rPr>
      <t>固定资产管理不规范扣</t>
    </r>
    <r>
      <rPr>
        <sz val="10"/>
        <rFont val="Times New Roman"/>
        <charset val="134"/>
      </rPr>
      <t>0.5</t>
    </r>
    <r>
      <rPr>
        <sz val="10"/>
        <rFont val="宋体"/>
        <charset val="134"/>
      </rPr>
      <t>分</t>
    </r>
  </si>
  <si>
    <r>
      <rPr>
        <sz val="10"/>
        <rFont val="宋体"/>
        <charset val="134"/>
      </rPr>
      <t>资产管理</t>
    </r>
    <r>
      <rPr>
        <sz val="10"/>
        <rFont val="Times New Roman"/>
        <charset val="134"/>
      </rPr>
      <t xml:space="preserve">
</t>
    </r>
    <r>
      <rPr>
        <sz val="10"/>
        <rFont val="宋体"/>
        <charset val="134"/>
      </rPr>
      <t>安全性</t>
    </r>
  </si>
  <si>
    <r>
      <rPr>
        <sz val="10"/>
        <rFont val="宋体"/>
        <charset val="134"/>
      </rPr>
      <t>部门的资产是否保存完整、使用合规、配置合理、</t>
    </r>
    <r>
      <rPr>
        <sz val="10"/>
        <rFont val="Times New Roman"/>
        <charset val="134"/>
      </rPr>
      <t xml:space="preserve"> </t>
    </r>
    <r>
      <rPr>
        <sz val="10"/>
        <rFont val="宋体"/>
        <charset val="134"/>
      </rPr>
      <t>处置规范、收入及时足额上缴，用以反映和考核部门资产安全运行情况。</t>
    </r>
  </si>
  <si>
    <r>
      <rPr>
        <sz val="10"/>
        <rFont val="宋体"/>
        <charset val="134"/>
      </rPr>
      <t>①资产保存完整、配置合理、处置规范，得</t>
    </r>
    <r>
      <rPr>
        <sz val="10"/>
        <rFont val="Times New Roman"/>
        <charset val="134"/>
      </rPr>
      <t>0.5</t>
    </r>
    <r>
      <rPr>
        <sz val="10"/>
        <rFont val="宋体"/>
        <charset val="134"/>
      </rPr>
      <t>分；</t>
    </r>
    <r>
      <rPr>
        <sz val="10"/>
        <rFont val="Times New Roman"/>
        <charset val="134"/>
      </rPr>
      <t xml:space="preserve">
</t>
    </r>
    <r>
      <rPr>
        <sz val="10"/>
        <rFont val="宋体"/>
        <charset val="134"/>
      </rPr>
      <t>②资产账务管理合规，帐实相符，资产有偿使用及处置收入及时足额上缴，得</t>
    </r>
    <r>
      <rPr>
        <sz val="10"/>
        <rFont val="Times New Roman"/>
        <charset val="134"/>
      </rPr>
      <t>0.5</t>
    </r>
    <r>
      <rPr>
        <sz val="10"/>
        <rFont val="宋体"/>
        <charset val="134"/>
      </rPr>
      <t>分；</t>
    </r>
  </si>
  <si>
    <r>
      <rPr>
        <sz val="10"/>
        <rFont val="宋体"/>
        <charset val="134"/>
      </rPr>
      <t>固定资产</t>
    </r>
    <r>
      <rPr>
        <sz val="10"/>
        <rFont val="Times New Roman"/>
        <charset val="134"/>
      </rPr>
      <t xml:space="preserve">
</t>
    </r>
    <r>
      <rPr>
        <sz val="10"/>
        <rFont val="宋体"/>
        <charset val="134"/>
      </rPr>
      <t>利用率</t>
    </r>
  </si>
  <si>
    <r>
      <rPr>
        <sz val="10"/>
        <rFont val="宋体"/>
        <charset val="134"/>
      </rPr>
      <t>实际在用固定资产总额与所有固定资产总额的比率，用以反映和考核部门固定资产使用效率程度。</t>
    </r>
  </si>
  <si>
    <r>
      <rPr>
        <sz val="10"/>
        <rFont val="宋体"/>
        <charset val="134"/>
      </rPr>
      <t>固定资产利用率</t>
    </r>
    <r>
      <rPr>
        <sz val="10"/>
        <rFont val="Times New Roman"/>
        <charset val="134"/>
      </rPr>
      <t>=100%</t>
    </r>
    <r>
      <rPr>
        <sz val="10"/>
        <rFont val="宋体"/>
        <charset val="134"/>
      </rPr>
      <t>，得</t>
    </r>
    <r>
      <rPr>
        <sz val="10"/>
        <rFont val="Times New Roman"/>
        <charset val="134"/>
      </rPr>
      <t>1</t>
    </r>
    <r>
      <rPr>
        <sz val="10"/>
        <rFont val="宋体"/>
        <charset val="134"/>
      </rPr>
      <t>分；</t>
    </r>
    <r>
      <rPr>
        <sz val="10"/>
        <rFont val="Times New Roman"/>
        <charset val="134"/>
      </rPr>
      <t xml:space="preserve">
</t>
    </r>
    <r>
      <rPr>
        <sz val="10"/>
        <rFont val="宋体"/>
        <charset val="134"/>
      </rPr>
      <t>每低一个百分比，扣</t>
    </r>
    <r>
      <rPr>
        <sz val="10"/>
        <rFont val="Times New Roman"/>
        <charset val="134"/>
      </rPr>
      <t>0.1</t>
    </r>
    <r>
      <rPr>
        <sz val="10"/>
        <rFont val="宋体"/>
        <charset val="134"/>
      </rPr>
      <t>分，扣完为止。</t>
    </r>
  </si>
  <si>
    <r>
      <rPr>
        <sz val="10"/>
        <rFont val="宋体"/>
        <charset val="134"/>
      </rPr>
      <t>存在一台电脑闲置未使用，资产利用率未达</t>
    </r>
    <r>
      <rPr>
        <sz val="10"/>
        <rFont val="Times New Roman"/>
        <charset val="134"/>
      </rPr>
      <t>100%</t>
    </r>
    <r>
      <rPr>
        <sz val="10"/>
        <rFont val="宋体"/>
        <charset val="134"/>
      </rPr>
      <t>扣</t>
    </r>
    <r>
      <rPr>
        <sz val="10"/>
        <rFont val="Times New Roman"/>
        <charset val="134"/>
      </rPr>
      <t>0.1</t>
    </r>
    <r>
      <rPr>
        <sz val="10"/>
        <rFont val="宋体"/>
        <charset val="134"/>
      </rPr>
      <t>分</t>
    </r>
  </si>
  <si>
    <r>
      <rPr>
        <sz val="10"/>
        <rFont val="宋体"/>
        <charset val="134"/>
      </rPr>
      <t>固定资产利用率</t>
    </r>
    <r>
      <rPr>
        <sz val="10"/>
        <rFont val="Times New Roman"/>
        <charset val="134"/>
      </rPr>
      <t>=</t>
    </r>
    <r>
      <rPr>
        <sz val="10"/>
        <rFont val="宋体"/>
        <charset val="134"/>
      </rPr>
      <t>（实际在用固定资产总额</t>
    </r>
    <r>
      <rPr>
        <sz val="10"/>
        <rFont val="Times New Roman"/>
        <charset val="134"/>
      </rPr>
      <t>/</t>
    </r>
    <r>
      <rPr>
        <sz val="10"/>
        <rFont val="宋体"/>
        <charset val="134"/>
      </rPr>
      <t>所有固定资产总额）</t>
    </r>
    <r>
      <rPr>
        <sz val="10"/>
        <rFont val="Times New Roman"/>
        <charset val="134"/>
      </rPr>
      <t>×100%</t>
    </r>
    <r>
      <rPr>
        <sz val="10"/>
        <rFont val="宋体"/>
        <charset val="134"/>
      </rPr>
      <t>。</t>
    </r>
  </si>
  <si>
    <r>
      <rPr>
        <sz val="10"/>
        <rFont val="宋体"/>
        <charset val="134"/>
      </rPr>
      <t>产出</t>
    </r>
  </si>
  <si>
    <r>
      <rPr>
        <sz val="10"/>
        <rFont val="宋体"/>
        <charset val="134"/>
      </rPr>
      <t>职责</t>
    </r>
    <r>
      <rPr>
        <sz val="10"/>
        <rFont val="Times New Roman"/>
        <charset val="134"/>
      </rPr>
      <t xml:space="preserve">
</t>
    </r>
    <r>
      <rPr>
        <sz val="10"/>
        <rFont val="宋体"/>
        <charset val="134"/>
      </rPr>
      <t>履行</t>
    </r>
  </si>
  <si>
    <r>
      <rPr>
        <sz val="10"/>
        <rFont val="宋体"/>
        <charset val="134"/>
      </rPr>
      <t>实际</t>
    </r>
    <r>
      <rPr>
        <sz val="10"/>
        <rFont val="Times New Roman"/>
        <charset val="134"/>
      </rPr>
      <t xml:space="preserve">
</t>
    </r>
    <r>
      <rPr>
        <sz val="10"/>
        <rFont val="宋体"/>
        <charset val="134"/>
      </rPr>
      <t>完成率</t>
    </r>
  </si>
  <si>
    <r>
      <rPr>
        <sz val="10"/>
        <rFont val="宋体"/>
        <charset val="134"/>
      </rPr>
      <t>部门履行职责而实际完成工作数与计划工作数的比率，用以反映和考核部门履职工作任务目标的实现程度。</t>
    </r>
    <r>
      <rPr>
        <sz val="10"/>
        <rFont val="Times New Roman"/>
        <charset val="134"/>
      </rPr>
      <t xml:space="preserve">
</t>
    </r>
    <r>
      <rPr>
        <sz val="10"/>
        <rFont val="宋体"/>
        <charset val="134"/>
      </rPr>
      <t>实际完成率</t>
    </r>
    <r>
      <rPr>
        <sz val="10"/>
        <rFont val="Times New Roman"/>
        <charset val="134"/>
      </rPr>
      <t>=</t>
    </r>
    <r>
      <rPr>
        <sz val="10"/>
        <rFont val="宋体"/>
        <charset val="134"/>
      </rPr>
      <t>（实际完成工作数</t>
    </r>
    <r>
      <rPr>
        <sz val="10"/>
        <rFont val="Times New Roman"/>
        <charset val="134"/>
      </rPr>
      <t>/</t>
    </r>
    <r>
      <rPr>
        <sz val="10"/>
        <rFont val="宋体"/>
        <charset val="134"/>
      </rPr>
      <t>计划工作数）</t>
    </r>
    <r>
      <rPr>
        <sz val="10"/>
        <rFont val="Times New Roman"/>
        <charset val="134"/>
      </rPr>
      <t xml:space="preserve"> ×100%</t>
    </r>
    <r>
      <rPr>
        <sz val="10"/>
        <rFont val="宋体"/>
        <charset val="134"/>
      </rPr>
      <t>。</t>
    </r>
    <r>
      <rPr>
        <sz val="10"/>
        <rFont val="Times New Roman"/>
        <charset val="134"/>
      </rPr>
      <t xml:space="preserve">
</t>
    </r>
    <r>
      <rPr>
        <sz val="10"/>
        <rFont val="宋体"/>
        <charset val="134"/>
      </rPr>
      <t>实际完成工作数：一定时期（年度或规划期）内部</t>
    </r>
    <r>
      <rPr>
        <sz val="10"/>
        <rFont val="Times New Roman"/>
        <charset val="134"/>
      </rPr>
      <t xml:space="preserve"> </t>
    </r>
    <r>
      <rPr>
        <sz val="10"/>
        <rFont val="宋体"/>
        <charset val="134"/>
      </rPr>
      <t>门实际完成工作任务的数量。</t>
    </r>
    <r>
      <rPr>
        <sz val="10"/>
        <rFont val="Times New Roman"/>
        <charset val="134"/>
      </rPr>
      <t xml:space="preserve">
</t>
    </r>
    <r>
      <rPr>
        <sz val="10"/>
        <rFont val="宋体"/>
        <charset val="134"/>
      </rPr>
      <t>计划工作数：部门整体绩效目标确定的一定时期（年</t>
    </r>
    <r>
      <rPr>
        <sz val="10"/>
        <rFont val="Times New Roman"/>
        <charset val="134"/>
      </rPr>
      <t xml:space="preserve"> </t>
    </r>
    <r>
      <rPr>
        <sz val="10"/>
        <rFont val="宋体"/>
        <charset val="134"/>
      </rPr>
      <t>度或规划期）内预计完成工作任务的数量。</t>
    </r>
  </si>
  <si>
    <r>
      <rPr>
        <sz val="10"/>
        <rFont val="宋体"/>
        <charset val="134"/>
      </rPr>
      <t>合计</t>
    </r>
    <r>
      <rPr>
        <sz val="10"/>
        <rFont val="Times New Roman"/>
        <charset val="134"/>
      </rPr>
      <t>12</t>
    </r>
    <r>
      <rPr>
        <sz val="10"/>
        <rFont val="宋体"/>
        <charset val="134"/>
      </rPr>
      <t>分，发现一项不达标扣</t>
    </r>
    <r>
      <rPr>
        <sz val="10"/>
        <rFont val="Times New Roman"/>
        <charset val="134"/>
      </rPr>
      <t>0.2</t>
    </r>
    <r>
      <rPr>
        <sz val="10"/>
        <rFont val="宋体"/>
        <charset val="134"/>
      </rPr>
      <t>分，扣完为止。</t>
    </r>
  </si>
  <si>
    <r>
      <rPr>
        <sz val="10"/>
        <rFont val="Times New Roman"/>
        <charset val="134"/>
      </rPr>
      <t>1.</t>
    </r>
    <r>
      <rPr>
        <sz val="10"/>
        <rFont val="宋体"/>
        <charset val="134"/>
      </rPr>
      <t>党建工作。</t>
    </r>
    <r>
      <rPr>
        <sz val="10"/>
        <rFont val="Times New Roman"/>
        <charset val="134"/>
      </rPr>
      <t>“</t>
    </r>
    <r>
      <rPr>
        <sz val="10"/>
        <rFont val="宋体"/>
        <charset val="134"/>
      </rPr>
      <t>三会一课</t>
    </r>
    <r>
      <rPr>
        <sz val="10"/>
        <rFont val="Times New Roman"/>
        <charset val="134"/>
      </rPr>
      <t>”</t>
    </r>
    <r>
      <rPr>
        <sz val="10"/>
        <rFont val="宋体"/>
        <charset val="134"/>
      </rPr>
      <t>组织生活制度落实率</t>
    </r>
    <r>
      <rPr>
        <sz val="10"/>
        <rFont val="Times New Roman"/>
        <charset val="134"/>
      </rPr>
      <t>100%</t>
    </r>
    <r>
      <rPr>
        <sz val="10"/>
        <rFont val="宋体"/>
        <charset val="134"/>
      </rPr>
      <t>，党建工作完成率</t>
    </r>
    <r>
      <rPr>
        <sz val="10"/>
        <rFont val="Times New Roman"/>
        <charset val="134"/>
      </rPr>
      <t>100%</t>
    </r>
    <r>
      <rPr>
        <sz val="10"/>
        <rFont val="宋体"/>
        <charset val="134"/>
      </rPr>
      <t>。</t>
    </r>
  </si>
  <si>
    <r>
      <rPr>
        <sz val="10"/>
        <rFont val="Times New Roman"/>
        <charset val="134"/>
      </rPr>
      <t>2.</t>
    </r>
    <r>
      <rPr>
        <sz val="10"/>
        <rFont val="宋体"/>
        <charset val="134"/>
      </rPr>
      <t>用地保障。新增用地计划约</t>
    </r>
    <r>
      <rPr>
        <sz val="10"/>
        <rFont val="Times New Roman"/>
        <charset val="134"/>
      </rPr>
      <t>300</t>
    </r>
    <r>
      <rPr>
        <sz val="10"/>
        <rFont val="宋体"/>
        <charset val="134"/>
      </rPr>
      <t>亩，新增建设用地指标</t>
    </r>
    <r>
      <rPr>
        <sz val="10"/>
        <rFont val="Times New Roman"/>
        <charset val="134"/>
      </rPr>
      <t>1000</t>
    </r>
    <r>
      <rPr>
        <sz val="10"/>
        <rFont val="宋体"/>
        <charset val="134"/>
      </rPr>
      <t>亩；争取市本级补充耕地占补平衡指标</t>
    </r>
    <r>
      <rPr>
        <sz val="10"/>
        <rFont val="Times New Roman"/>
        <charset val="134"/>
      </rPr>
      <t>1650</t>
    </r>
    <r>
      <rPr>
        <sz val="10"/>
        <rFont val="宋体"/>
        <charset val="134"/>
      </rPr>
      <t>亩；计划土地收购储备</t>
    </r>
    <r>
      <rPr>
        <sz val="10"/>
        <rFont val="Times New Roman"/>
        <charset val="134"/>
      </rPr>
      <t>400</t>
    </r>
    <r>
      <rPr>
        <sz val="10"/>
        <rFont val="宋体"/>
        <charset val="134"/>
      </rPr>
      <t>亩；完成</t>
    </r>
    <r>
      <rPr>
        <sz val="10"/>
        <rFont val="Times New Roman"/>
        <charset val="134"/>
      </rPr>
      <t>2020</t>
    </r>
    <r>
      <rPr>
        <sz val="10"/>
        <rFont val="宋体"/>
        <charset val="134"/>
      </rPr>
      <t>年度国有建设用地储备计划编制。</t>
    </r>
  </si>
  <si>
    <r>
      <rPr>
        <sz val="10"/>
        <rFont val="宋体"/>
        <charset val="134"/>
      </rPr>
      <t>计划土地收购储备</t>
    </r>
    <r>
      <rPr>
        <sz val="10"/>
        <rFont val="Times New Roman"/>
        <charset val="134"/>
      </rPr>
      <t>400</t>
    </r>
    <r>
      <rPr>
        <sz val="10"/>
        <rFont val="宋体"/>
        <charset val="134"/>
      </rPr>
      <t>亩目标未完成扣</t>
    </r>
    <r>
      <rPr>
        <sz val="10"/>
        <rFont val="Times New Roman"/>
        <charset val="134"/>
      </rPr>
      <t>0.2</t>
    </r>
    <r>
      <rPr>
        <sz val="10"/>
        <rFont val="宋体"/>
        <charset val="134"/>
      </rPr>
      <t>分</t>
    </r>
  </si>
  <si>
    <r>
      <rPr>
        <sz val="10"/>
        <rFont val="Times New Roman"/>
        <charset val="134"/>
      </rPr>
      <t>3.</t>
    </r>
    <r>
      <rPr>
        <sz val="10"/>
        <rFont val="宋体"/>
        <charset val="134"/>
      </rPr>
      <t>增减挂钩项目：完成石板滩镇</t>
    </r>
    <r>
      <rPr>
        <sz val="10"/>
        <rFont val="Times New Roman"/>
        <charset val="134"/>
      </rPr>
      <t>7</t>
    </r>
    <r>
      <rPr>
        <sz val="10"/>
        <rFont val="宋体"/>
        <charset val="134"/>
      </rPr>
      <t>个村</t>
    </r>
    <r>
      <rPr>
        <sz val="10"/>
        <rFont val="Times New Roman"/>
        <charset val="134"/>
      </rPr>
      <t>“</t>
    </r>
    <r>
      <rPr>
        <sz val="10"/>
        <rFont val="宋体"/>
        <charset val="134"/>
      </rPr>
      <t>空心房</t>
    </r>
    <r>
      <rPr>
        <sz val="10"/>
        <rFont val="Times New Roman"/>
        <charset val="134"/>
      </rPr>
      <t>”</t>
    </r>
    <r>
      <rPr>
        <sz val="10"/>
        <rFont val="宋体"/>
        <charset val="134"/>
      </rPr>
      <t>整治项目，拆除建设用地</t>
    </r>
    <r>
      <rPr>
        <sz val="10"/>
        <rFont val="Times New Roman"/>
        <charset val="134"/>
      </rPr>
      <t>24.2992</t>
    </r>
    <r>
      <rPr>
        <sz val="10"/>
        <rFont val="宋体"/>
        <charset val="134"/>
      </rPr>
      <t>公顷，复垦新增农用地</t>
    </r>
    <r>
      <rPr>
        <sz val="10"/>
        <rFont val="Times New Roman"/>
        <charset val="134"/>
      </rPr>
      <t>24.2992</t>
    </r>
    <r>
      <rPr>
        <sz val="10"/>
        <rFont val="宋体"/>
        <charset val="134"/>
      </rPr>
      <t>公顷。</t>
    </r>
  </si>
  <si>
    <r>
      <rPr>
        <sz val="10"/>
        <rFont val="宋体"/>
        <charset val="134"/>
      </rPr>
      <t>复垦新增农用地</t>
    </r>
    <r>
      <rPr>
        <sz val="10"/>
        <rFont val="Times New Roman"/>
        <charset val="134"/>
      </rPr>
      <t>23.5731</t>
    </r>
    <r>
      <rPr>
        <sz val="10"/>
        <rFont val="宋体"/>
        <charset val="134"/>
      </rPr>
      <t>公顷，未达</t>
    </r>
    <r>
      <rPr>
        <sz val="10"/>
        <rFont val="Times New Roman"/>
        <charset val="134"/>
      </rPr>
      <t>24.2992</t>
    </r>
    <r>
      <rPr>
        <sz val="10"/>
        <rFont val="宋体"/>
        <charset val="134"/>
      </rPr>
      <t>公顷扣</t>
    </r>
    <r>
      <rPr>
        <sz val="10"/>
        <rFont val="Times New Roman"/>
        <charset val="134"/>
      </rPr>
      <t>0.2</t>
    </r>
    <r>
      <rPr>
        <sz val="10"/>
        <rFont val="宋体"/>
        <charset val="134"/>
      </rPr>
      <t>分</t>
    </r>
  </si>
  <si>
    <r>
      <rPr>
        <sz val="10"/>
        <rFont val="Times New Roman"/>
        <charset val="134"/>
      </rPr>
      <t>4.</t>
    </r>
    <r>
      <rPr>
        <sz val="10"/>
        <rFont val="宋体"/>
        <charset val="134"/>
      </rPr>
      <t>节约集约用地。开发园区节约集约用地先进单位评选争取领先。</t>
    </r>
  </si>
  <si>
    <r>
      <rPr>
        <sz val="10"/>
        <rFont val="Times New Roman"/>
        <charset val="134"/>
      </rPr>
      <t>5.</t>
    </r>
    <r>
      <rPr>
        <sz val="10"/>
        <rFont val="宋体"/>
        <charset val="134"/>
      </rPr>
      <t>第三次国土调查及确权发证。</t>
    </r>
    <r>
      <rPr>
        <sz val="10"/>
        <rFont val="Times New Roman"/>
        <charset val="134"/>
      </rPr>
      <t>“</t>
    </r>
    <r>
      <rPr>
        <sz val="10"/>
        <rFont val="宋体"/>
        <charset val="134"/>
      </rPr>
      <t>三调</t>
    </r>
    <r>
      <rPr>
        <sz val="10"/>
        <rFont val="Times New Roman"/>
        <charset val="134"/>
      </rPr>
      <t>"</t>
    </r>
    <r>
      <rPr>
        <sz val="10"/>
        <rFont val="宋体"/>
        <charset val="134"/>
      </rPr>
      <t>工作技术服务机构</t>
    </r>
    <r>
      <rPr>
        <sz val="10"/>
        <rFont val="Times New Roman"/>
        <charset val="134"/>
      </rPr>
      <t>1</t>
    </r>
    <r>
      <rPr>
        <sz val="10"/>
        <rFont val="宋体"/>
        <charset val="134"/>
      </rPr>
      <t>个；完成</t>
    </r>
    <r>
      <rPr>
        <sz val="10"/>
        <rFont val="Times New Roman"/>
        <charset val="134"/>
      </rPr>
      <t>14283</t>
    </r>
    <r>
      <rPr>
        <sz val="10"/>
        <rFont val="宋体"/>
        <charset val="134"/>
      </rPr>
      <t>宗农村宅基地和集体建设用地房地一体确权登记发证工作。</t>
    </r>
  </si>
  <si>
    <r>
      <rPr>
        <sz val="10"/>
        <rFont val="宋体"/>
        <charset val="134"/>
      </rPr>
      <t>农村宅基地和集体建设用地房地一体确权登记发证工作未按进度完成扣</t>
    </r>
    <r>
      <rPr>
        <sz val="10"/>
        <rFont val="Times New Roman"/>
        <charset val="134"/>
      </rPr>
      <t>0.2</t>
    </r>
    <r>
      <rPr>
        <sz val="10"/>
        <rFont val="宋体"/>
        <charset val="134"/>
      </rPr>
      <t>分</t>
    </r>
  </si>
  <si>
    <r>
      <rPr>
        <sz val="10"/>
        <rFont val="宋体"/>
        <charset val="134"/>
      </rPr>
      <t>职责履行</t>
    </r>
  </si>
  <si>
    <r>
      <rPr>
        <sz val="10"/>
        <rFont val="Times New Roman"/>
        <charset val="134"/>
      </rPr>
      <t>6.</t>
    </r>
    <r>
      <rPr>
        <sz val="10"/>
        <rFont val="宋体"/>
        <charset val="134"/>
      </rPr>
      <t>不动产登记存量数据整合。建立不动产登记数据库</t>
    </r>
    <r>
      <rPr>
        <sz val="10"/>
        <rFont val="Times New Roman"/>
        <charset val="134"/>
      </rPr>
      <t>1</t>
    </r>
    <r>
      <rPr>
        <sz val="10"/>
        <rFont val="宋体"/>
        <charset val="134"/>
      </rPr>
      <t>个。</t>
    </r>
  </si>
  <si>
    <r>
      <rPr>
        <sz val="10"/>
        <rFont val="Times New Roman"/>
        <charset val="134"/>
      </rPr>
      <t>7.</t>
    </r>
    <r>
      <rPr>
        <sz val="10"/>
        <rFont val="宋体"/>
        <charset val="134"/>
      </rPr>
      <t>空间规划编制工作。完成</t>
    </r>
    <r>
      <rPr>
        <sz val="10"/>
        <rFont val="Times New Roman"/>
        <charset val="134"/>
      </rPr>
      <t>5</t>
    </r>
    <r>
      <rPr>
        <sz val="10"/>
        <rFont val="宋体"/>
        <charset val="134"/>
      </rPr>
      <t>个村庄</t>
    </r>
    <r>
      <rPr>
        <sz val="10"/>
        <rFont val="Times New Roman"/>
        <charset val="134"/>
      </rPr>
      <t>“</t>
    </r>
    <r>
      <rPr>
        <sz val="10"/>
        <rFont val="宋体"/>
        <charset val="134"/>
      </rPr>
      <t>多规合一</t>
    </r>
    <r>
      <rPr>
        <sz val="10"/>
        <rFont val="Times New Roman"/>
        <charset val="134"/>
      </rPr>
      <t>”</t>
    </r>
    <r>
      <rPr>
        <sz val="10"/>
        <rFont val="宋体"/>
        <charset val="134"/>
      </rPr>
      <t>实用型规划试点编制，经市政府批复通过；启动</t>
    </r>
    <r>
      <rPr>
        <sz val="10"/>
        <rFont val="Times New Roman"/>
        <charset val="134"/>
      </rPr>
      <t>17.75</t>
    </r>
    <r>
      <rPr>
        <sz val="10"/>
        <rFont val="宋体"/>
        <charset val="134"/>
      </rPr>
      <t>平方公里的高新区控制性详规的整合和提升编制工作；启动城市设计、给水、排水、道路、电力、停车场、绿地系统、产业布局和水系</t>
    </r>
    <r>
      <rPr>
        <sz val="10"/>
        <rFont val="Times New Roman"/>
        <charset val="134"/>
      </rPr>
      <t>9</t>
    </r>
    <r>
      <rPr>
        <sz val="10"/>
        <rFont val="宋体"/>
        <charset val="134"/>
      </rPr>
      <t>个专项规划的编制工作。</t>
    </r>
  </si>
  <si>
    <r>
      <rPr>
        <sz val="10"/>
        <rFont val="Times New Roman"/>
        <charset val="134"/>
      </rPr>
      <t>8.</t>
    </r>
    <r>
      <rPr>
        <sz val="10"/>
        <rFont val="宋体"/>
        <charset val="134"/>
      </rPr>
      <t>土地出让。完成</t>
    </r>
    <r>
      <rPr>
        <sz val="10"/>
        <rFont val="Times New Roman"/>
        <charset val="134"/>
      </rPr>
      <t>2020</t>
    </r>
    <r>
      <rPr>
        <sz val="10"/>
        <rFont val="宋体"/>
        <charset val="134"/>
      </rPr>
      <t>年度国有建设用地供应计划编制；全年供地计划</t>
    </r>
    <r>
      <rPr>
        <sz val="10"/>
        <rFont val="Times New Roman"/>
        <charset val="134"/>
      </rPr>
      <t>2277</t>
    </r>
    <r>
      <rPr>
        <sz val="10"/>
        <rFont val="宋体"/>
        <charset val="134"/>
      </rPr>
      <t>亩。</t>
    </r>
  </si>
  <si>
    <r>
      <rPr>
        <sz val="10"/>
        <rFont val="宋体"/>
        <charset val="134"/>
      </rPr>
      <t>全年供地</t>
    </r>
    <r>
      <rPr>
        <sz val="10"/>
        <rFont val="Times New Roman"/>
        <charset val="134"/>
      </rPr>
      <t>2037.85</t>
    </r>
    <r>
      <rPr>
        <sz val="10"/>
        <rFont val="宋体"/>
        <charset val="134"/>
      </rPr>
      <t>亩扣</t>
    </r>
    <r>
      <rPr>
        <sz val="10"/>
        <rFont val="Times New Roman"/>
        <charset val="134"/>
      </rPr>
      <t>0.2</t>
    </r>
    <r>
      <rPr>
        <sz val="10"/>
        <rFont val="宋体"/>
        <charset val="134"/>
      </rPr>
      <t>分</t>
    </r>
  </si>
  <si>
    <r>
      <rPr>
        <sz val="10"/>
        <rFont val="Times New Roman"/>
        <charset val="134"/>
      </rPr>
      <t>9.</t>
    </r>
    <r>
      <rPr>
        <sz val="10"/>
        <rFont val="宋体"/>
        <charset val="134"/>
      </rPr>
      <t>执法检查。（</t>
    </r>
    <r>
      <rPr>
        <sz val="10"/>
        <rFont val="Times New Roman"/>
        <charset val="134"/>
      </rPr>
      <t>1</t>
    </r>
    <r>
      <rPr>
        <sz val="10"/>
        <rFont val="宋体"/>
        <charset val="134"/>
      </rPr>
      <t>）卫片执法检查。完成</t>
    </r>
    <r>
      <rPr>
        <sz val="10"/>
        <rFont val="Times New Roman"/>
        <charset val="134"/>
      </rPr>
      <t>2020</t>
    </r>
    <r>
      <rPr>
        <sz val="10"/>
        <rFont val="宋体"/>
        <charset val="134"/>
      </rPr>
      <t>年度卫片执法检查图斑的核查、判别、上报。（</t>
    </r>
    <r>
      <rPr>
        <sz val="10"/>
        <rFont val="Times New Roman"/>
        <charset val="134"/>
      </rPr>
      <t>2</t>
    </r>
    <r>
      <rPr>
        <sz val="10"/>
        <rFont val="宋体"/>
        <charset val="134"/>
      </rPr>
      <t>）农业乱占耕地专项行动：实地摸排覆盖率</t>
    </r>
    <r>
      <rPr>
        <sz val="10"/>
        <rFont val="Times New Roman"/>
        <charset val="134"/>
      </rPr>
      <t>100%</t>
    </r>
    <r>
      <rPr>
        <sz val="10"/>
        <rFont val="宋体"/>
        <charset val="134"/>
      </rPr>
      <t>。（</t>
    </r>
    <r>
      <rPr>
        <sz val="10"/>
        <rFont val="Times New Roman"/>
        <charset val="134"/>
      </rPr>
      <t>3</t>
    </r>
    <r>
      <rPr>
        <sz val="10"/>
        <rFont val="宋体"/>
        <charset val="134"/>
      </rPr>
      <t>）自然资源动态巡查</t>
    </r>
    <r>
      <rPr>
        <sz val="10"/>
        <rFont val="Times New Roman"/>
        <charset val="134"/>
      </rPr>
      <t>180</t>
    </r>
    <r>
      <rPr>
        <sz val="10"/>
        <rFont val="宋体"/>
        <charset val="134"/>
      </rPr>
      <t>次以上。</t>
    </r>
  </si>
  <si>
    <r>
      <rPr>
        <sz val="10"/>
        <rFont val="Times New Roman"/>
        <charset val="134"/>
      </rPr>
      <t>10.</t>
    </r>
    <r>
      <rPr>
        <sz val="10"/>
        <rFont val="宋体"/>
        <charset val="134"/>
      </rPr>
      <t>生态治理和地质灾害防治工作。对</t>
    </r>
    <r>
      <rPr>
        <sz val="10"/>
        <rFont val="Times New Roman"/>
        <charset val="134"/>
      </rPr>
      <t>6</t>
    </r>
    <r>
      <rPr>
        <sz val="10"/>
        <rFont val="宋体"/>
        <charset val="134"/>
      </rPr>
      <t>家关停矿山编制生态修复方案，地质灾害应急演练</t>
    </r>
    <r>
      <rPr>
        <sz val="10"/>
        <rFont val="Times New Roman"/>
        <charset val="134"/>
      </rPr>
      <t>1</t>
    </r>
    <r>
      <rPr>
        <sz val="10"/>
        <rFont val="宋体"/>
        <charset val="134"/>
      </rPr>
      <t>次。</t>
    </r>
  </si>
  <si>
    <r>
      <rPr>
        <sz val="10"/>
        <rFont val="Times New Roman"/>
        <charset val="134"/>
      </rPr>
      <t>11.</t>
    </r>
    <r>
      <rPr>
        <sz val="10"/>
        <rFont val="宋体"/>
        <charset val="134"/>
      </rPr>
      <t>综治维稳。各类信访投诉办结率</t>
    </r>
    <r>
      <rPr>
        <sz val="10"/>
        <rFont val="Times New Roman"/>
        <charset val="134"/>
      </rPr>
      <t>100%</t>
    </r>
    <r>
      <rPr>
        <sz val="10"/>
        <rFont val="宋体"/>
        <charset val="134"/>
      </rPr>
      <t>。</t>
    </r>
  </si>
  <si>
    <r>
      <rPr>
        <sz val="10"/>
        <rFont val="宋体"/>
        <charset val="134"/>
      </rPr>
      <t>完成</t>
    </r>
    <r>
      <rPr>
        <sz val="10"/>
        <rFont val="Times New Roman"/>
        <charset val="134"/>
      </rPr>
      <t xml:space="preserve">
</t>
    </r>
    <r>
      <rPr>
        <sz val="10"/>
        <rFont val="宋体"/>
        <charset val="134"/>
      </rPr>
      <t>及时率</t>
    </r>
  </si>
  <si>
    <r>
      <rPr>
        <sz val="10"/>
        <rFont val="宋体"/>
        <charset val="134"/>
      </rPr>
      <t>部门在规定时限内及时完成的实际工作数与计划工</t>
    </r>
    <r>
      <rPr>
        <sz val="10"/>
        <rFont val="Times New Roman"/>
        <charset val="134"/>
      </rPr>
      <t xml:space="preserve"> </t>
    </r>
    <r>
      <rPr>
        <sz val="10"/>
        <rFont val="宋体"/>
        <charset val="134"/>
      </rPr>
      <t>作数的比率，用以反映和考核部门履职时效目标的实现程度。完成及时率</t>
    </r>
    <r>
      <rPr>
        <sz val="10"/>
        <rFont val="Times New Roman"/>
        <charset val="134"/>
      </rPr>
      <t>=</t>
    </r>
    <r>
      <rPr>
        <sz val="10"/>
        <rFont val="宋体"/>
        <charset val="134"/>
      </rPr>
      <t>（及时完成实际工作数</t>
    </r>
    <r>
      <rPr>
        <sz val="10"/>
        <rFont val="Times New Roman"/>
        <charset val="134"/>
      </rPr>
      <t>/</t>
    </r>
    <r>
      <rPr>
        <sz val="10"/>
        <rFont val="宋体"/>
        <charset val="134"/>
      </rPr>
      <t>计划</t>
    </r>
    <r>
      <rPr>
        <sz val="10"/>
        <rFont val="Times New Roman"/>
        <charset val="134"/>
      </rPr>
      <t xml:space="preserve"> </t>
    </r>
    <r>
      <rPr>
        <sz val="10"/>
        <rFont val="宋体"/>
        <charset val="134"/>
      </rPr>
      <t>工作数）</t>
    </r>
    <r>
      <rPr>
        <sz val="10"/>
        <rFont val="Times New Roman"/>
        <charset val="134"/>
      </rPr>
      <t>×100%</t>
    </r>
    <r>
      <rPr>
        <sz val="10"/>
        <rFont val="宋体"/>
        <charset val="134"/>
      </rPr>
      <t>。</t>
    </r>
    <r>
      <rPr>
        <sz val="10"/>
        <rFont val="Times New Roman"/>
        <charset val="134"/>
      </rPr>
      <t xml:space="preserve">
</t>
    </r>
    <r>
      <rPr>
        <sz val="10"/>
        <rFont val="宋体"/>
        <charset val="134"/>
      </rPr>
      <t>及时完成实际工作数：部门按照整体绩效目标确定的时限实际完成的工作任务数量。</t>
    </r>
  </si>
  <si>
    <r>
      <rPr>
        <sz val="10"/>
        <rFont val="宋体"/>
        <charset val="134"/>
      </rPr>
      <t>全部完成，计满分，每发现一项未完成扣</t>
    </r>
    <r>
      <rPr>
        <sz val="10"/>
        <rFont val="Times New Roman"/>
        <charset val="134"/>
      </rPr>
      <t>0.2</t>
    </r>
    <r>
      <rPr>
        <sz val="10"/>
        <rFont val="宋体"/>
        <charset val="134"/>
      </rPr>
      <t>分，扣完为止。</t>
    </r>
  </si>
  <si>
    <r>
      <rPr>
        <sz val="10"/>
        <rFont val="宋体"/>
        <charset val="134"/>
      </rPr>
      <t>存在</t>
    </r>
    <r>
      <rPr>
        <sz val="10"/>
        <rFont val="Times New Roman"/>
        <charset val="134"/>
      </rPr>
      <t>4</t>
    </r>
    <r>
      <rPr>
        <sz val="10"/>
        <rFont val="宋体"/>
        <charset val="134"/>
      </rPr>
      <t>项工作完成不及时的情况扣</t>
    </r>
    <r>
      <rPr>
        <sz val="10"/>
        <rFont val="Times New Roman"/>
        <charset val="134"/>
      </rPr>
      <t>0.8</t>
    </r>
    <r>
      <rPr>
        <sz val="10"/>
        <rFont val="宋体"/>
        <charset val="134"/>
      </rPr>
      <t>分</t>
    </r>
  </si>
  <si>
    <r>
      <rPr>
        <sz val="10"/>
        <rFont val="宋体"/>
        <charset val="134"/>
      </rPr>
      <t>质量</t>
    </r>
    <r>
      <rPr>
        <sz val="10"/>
        <rFont val="Times New Roman"/>
        <charset val="134"/>
      </rPr>
      <t xml:space="preserve">
</t>
    </r>
    <r>
      <rPr>
        <sz val="10"/>
        <rFont val="宋体"/>
        <charset val="134"/>
      </rPr>
      <t>达标率</t>
    </r>
  </si>
  <si>
    <r>
      <rPr>
        <sz val="10"/>
        <rFont val="宋体"/>
        <charset val="134"/>
      </rPr>
      <t>达到质量标准（绩效标准值）的实际工作数与计划工作数的比率，用以反映和考核部门履职质量目标的实现程度。</t>
    </r>
    <r>
      <rPr>
        <sz val="10"/>
        <rFont val="Times New Roman"/>
        <charset val="134"/>
      </rPr>
      <t xml:space="preserve">
</t>
    </r>
    <r>
      <rPr>
        <sz val="10"/>
        <rFont val="宋体"/>
        <charset val="134"/>
      </rPr>
      <t>质量达标率</t>
    </r>
    <r>
      <rPr>
        <sz val="10"/>
        <rFont val="Times New Roman"/>
        <charset val="134"/>
      </rPr>
      <t>=</t>
    </r>
    <r>
      <rPr>
        <sz val="10"/>
        <rFont val="宋体"/>
        <charset val="134"/>
      </rPr>
      <t>（质量达标实际工作数</t>
    </r>
    <r>
      <rPr>
        <sz val="10"/>
        <rFont val="Times New Roman"/>
        <charset val="134"/>
      </rPr>
      <t>/</t>
    </r>
    <r>
      <rPr>
        <sz val="10"/>
        <rFont val="宋体"/>
        <charset val="134"/>
      </rPr>
      <t>计划工作数）</t>
    </r>
    <r>
      <rPr>
        <sz val="10"/>
        <rFont val="Times New Roman"/>
        <charset val="134"/>
      </rPr>
      <t>×100%</t>
    </r>
    <r>
      <rPr>
        <sz val="10"/>
        <rFont val="宋体"/>
        <charset val="134"/>
      </rPr>
      <t>。</t>
    </r>
    <r>
      <rPr>
        <sz val="10"/>
        <rFont val="Times New Roman"/>
        <charset val="134"/>
      </rPr>
      <t xml:space="preserve">
</t>
    </r>
    <r>
      <rPr>
        <sz val="10"/>
        <rFont val="宋体"/>
        <charset val="134"/>
      </rPr>
      <t>质量达标实际工作数：一定时期（年度或规划期）内部门实际完成工作数中达到部门绩效目标要求（绩</t>
    </r>
    <r>
      <rPr>
        <sz val="10"/>
        <rFont val="Times New Roman"/>
        <charset val="134"/>
      </rPr>
      <t xml:space="preserve"> </t>
    </r>
    <r>
      <rPr>
        <sz val="10"/>
        <rFont val="宋体"/>
        <charset val="134"/>
      </rPr>
      <t>效标准值）的工作任务数量。</t>
    </r>
  </si>
  <si>
    <r>
      <rPr>
        <sz val="10"/>
        <rFont val="宋体"/>
        <charset val="134"/>
      </rPr>
      <t>质量达标率分项计算</t>
    </r>
    <r>
      <rPr>
        <sz val="10"/>
        <rFont val="Times New Roman"/>
        <charset val="134"/>
      </rPr>
      <t>100%</t>
    </r>
    <r>
      <rPr>
        <sz val="10"/>
        <rFont val="宋体"/>
        <charset val="134"/>
      </rPr>
      <t>，计</t>
    </r>
    <r>
      <rPr>
        <sz val="10"/>
        <rFont val="Times New Roman"/>
        <charset val="134"/>
      </rPr>
      <t>10</t>
    </r>
    <r>
      <rPr>
        <sz val="10"/>
        <rFont val="宋体"/>
        <charset val="134"/>
      </rPr>
      <t>分，每一项不达标扣</t>
    </r>
    <r>
      <rPr>
        <sz val="10"/>
        <rFont val="Times New Roman"/>
        <charset val="134"/>
      </rPr>
      <t>0.2</t>
    </r>
    <r>
      <rPr>
        <sz val="10"/>
        <rFont val="宋体"/>
        <charset val="134"/>
      </rPr>
      <t>分，扣完为止。</t>
    </r>
  </si>
  <si>
    <r>
      <rPr>
        <sz val="10"/>
        <rFont val="Times New Roman"/>
        <charset val="134"/>
      </rPr>
      <t>1.</t>
    </r>
    <r>
      <rPr>
        <sz val="10"/>
        <rFont val="宋体"/>
        <charset val="134"/>
      </rPr>
      <t>党建工作完成率</t>
    </r>
    <r>
      <rPr>
        <sz val="10"/>
        <rFont val="Times New Roman"/>
        <charset val="134"/>
      </rPr>
      <t>100%</t>
    </r>
    <r>
      <rPr>
        <sz val="10"/>
        <rFont val="宋体"/>
        <charset val="134"/>
      </rPr>
      <t>。</t>
    </r>
  </si>
  <si>
    <r>
      <rPr>
        <sz val="10"/>
        <rFont val="Times New Roman"/>
        <charset val="134"/>
      </rPr>
      <t>2.</t>
    </r>
    <r>
      <rPr>
        <sz val="10"/>
        <rFont val="宋体"/>
        <charset val="134"/>
      </rPr>
      <t>耕地占补平衡率</t>
    </r>
    <r>
      <rPr>
        <sz val="10"/>
        <rFont val="Times New Roman"/>
        <charset val="134"/>
      </rPr>
      <t>100%</t>
    </r>
    <r>
      <rPr>
        <sz val="10"/>
        <rFont val="宋体"/>
        <charset val="134"/>
      </rPr>
      <t>，耕地保有量</t>
    </r>
    <r>
      <rPr>
        <sz val="10"/>
        <rFont val="Times New Roman"/>
        <charset val="134"/>
      </rPr>
      <t>100%</t>
    </r>
    <r>
      <rPr>
        <sz val="10"/>
        <rFont val="宋体"/>
        <charset val="134"/>
      </rPr>
      <t>；储备计划成果通过确认可以使用。</t>
    </r>
  </si>
  <si>
    <r>
      <rPr>
        <sz val="10"/>
        <rFont val="Times New Roman"/>
        <charset val="134"/>
      </rPr>
      <t>3.</t>
    </r>
    <r>
      <rPr>
        <sz val="10"/>
        <rFont val="宋体"/>
        <charset val="134"/>
      </rPr>
      <t>废弃农村宅基地拆除率</t>
    </r>
    <r>
      <rPr>
        <sz val="10"/>
        <rFont val="Times New Roman"/>
        <charset val="134"/>
      </rPr>
      <t>100%</t>
    </r>
    <r>
      <rPr>
        <sz val="10"/>
        <rFont val="宋体"/>
        <charset val="134"/>
      </rPr>
      <t>，竣工验收合格率</t>
    </r>
    <r>
      <rPr>
        <sz val="10"/>
        <rFont val="Times New Roman"/>
        <charset val="134"/>
      </rPr>
      <t>100%</t>
    </r>
    <r>
      <rPr>
        <sz val="10"/>
        <rFont val="宋体"/>
        <charset val="134"/>
      </rPr>
      <t>，施工安全事故</t>
    </r>
    <r>
      <rPr>
        <sz val="10"/>
        <rFont val="Times New Roman"/>
        <charset val="134"/>
      </rPr>
      <t>“</t>
    </r>
    <r>
      <rPr>
        <sz val="10"/>
        <rFont val="宋体"/>
        <charset val="134"/>
      </rPr>
      <t>零</t>
    </r>
    <r>
      <rPr>
        <sz val="10"/>
        <rFont val="Times New Roman"/>
        <charset val="134"/>
      </rPr>
      <t>”</t>
    </r>
    <r>
      <rPr>
        <sz val="10"/>
        <rFont val="宋体"/>
        <charset val="134"/>
      </rPr>
      <t>发生。</t>
    </r>
  </si>
  <si>
    <r>
      <rPr>
        <sz val="10"/>
        <rFont val="Times New Roman"/>
        <charset val="134"/>
      </rPr>
      <t>4.</t>
    </r>
    <r>
      <rPr>
        <sz val="10"/>
        <rFont val="宋体"/>
        <charset val="134"/>
      </rPr>
      <t>技术服务质量达标率</t>
    </r>
    <r>
      <rPr>
        <sz val="10"/>
        <rFont val="Times New Roman"/>
        <charset val="134"/>
      </rPr>
      <t>100%</t>
    </r>
    <r>
      <rPr>
        <sz val="10"/>
        <rFont val="宋体"/>
        <charset val="134"/>
      </rPr>
      <t>，</t>
    </r>
    <r>
      <rPr>
        <sz val="10"/>
        <rFont val="Times New Roman"/>
        <charset val="134"/>
      </rPr>
      <t>“</t>
    </r>
    <r>
      <rPr>
        <sz val="10"/>
        <rFont val="宋体"/>
        <charset val="134"/>
      </rPr>
      <t>三调</t>
    </r>
    <r>
      <rPr>
        <sz val="10"/>
        <rFont val="Times New Roman"/>
        <charset val="134"/>
      </rPr>
      <t>”</t>
    </r>
    <r>
      <rPr>
        <sz val="10"/>
        <rFont val="宋体"/>
        <charset val="134"/>
      </rPr>
      <t>工作通过</t>
    </r>
    <r>
      <rPr>
        <sz val="10"/>
        <rFont val="Times New Roman"/>
        <charset val="134"/>
      </rPr>
      <t>“</t>
    </r>
    <r>
      <rPr>
        <sz val="10"/>
        <rFont val="宋体"/>
        <charset val="134"/>
      </rPr>
      <t>三调办</t>
    </r>
    <r>
      <rPr>
        <sz val="10"/>
        <rFont val="Times New Roman"/>
        <charset val="134"/>
      </rPr>
      <t>”</t>
    </r>
    <r>
      <rPr>
        <sz val="10"/>
        <rFont val="宋体"/>
        <charset val="134"/>
      </rPr>
      <t>审核验收；确权登记发证工作按合同要求进度完成。</t>
    </r>
  </si>
  <si>
    <r>
      <rPr>
        <sz val="10"/>
        <rFont val="宋体"/>
        <charset val="134"/>
      </rPr>
      <t>登记发证率未达合同要求进度扣</t>
    </r>
    <r>
      <rPr>
        <sz val="10"/>
        <rFont val="Times New Roman"/>
        <charset val="134"/>
      </rPr>
      <t>0.2</t>
    </r>
    <r>
      <rPr>
        <sz val="10"/>
        <rFont val="宋体"/>
        <charset val="134"/>
      </rPr>
      <t>分</t>
    </r>
  </si>
  <si>
    <r>
      <rPr>
        <sz val="10"/>
        <rFont val="Times New Roman"/>
        <charset val="134"/>
      </rPr>
      <t>5.</t>
    </r>
    <r>
      <rPr>
        <sz val="10"/>
        <rFont val="宋体"/>
        <charset val="134"/>
      </rPr>
      <t>数据准确率</t>
    </r>
    <r>
      <rPr>
        <sz val="10"/>
        <rFont val="Times New Roman"/>
        <charset val="134"/>
      </rPr>
      <t>100%</t>
    </r>
    <r>
      <rPr>
        <sz val="10"/>
        <rFont val="宋体"/>
        <charset val="134"/>
      </rPr>
      <t>，存量数据整合工作完成率</t>
    </r>
    <r>
      <rPr>
        <sz val="10"/>
        <rFont val="Times New Roman"/>
        <charset val="134"/>
      </rPr>
      <t>100%</t>
    </r>
    <r>
      <rPr>
        <sz val="10"/>
        <rFont val="宋体"/>
        <charset val="134"/>
      </rPr>
      <t>。不动产登记平台正常运行率</t>
    </r>
    <r>
      <rPr>
        <sz val="10"/>
        <rFont val="Times New Roman"/>
        <charset val="134"/>
      </rPr>
      <t>100%</t>
    </r>
    <r>
      <rPr>
        <sz val="10"/>
        <rFont val="宋体"/>
        <charset val="134"/>
      </rPr>
      <t>。</t>
    </r>
  </si>
  <si>
    <r>
      <rPr>
        <sz val="10"/>
        <rFont val="Times New Roman"/>
        <charset val="134"/>
      </rPr>
      <t>6.“</t>
    </r>
    <r>
      <rPr>
        <sz val="10"/>
        <rFont val="宋体"/>
        <charset val="134"/>
      </rPr>
      <t>多规合一</t>
    </r>
    <r>
      <rPr>
        <sz val="10"/>
        <rFont val="Times New Roman"/>
        <charset val="134"/>
      </rPr>
      <t>”</t>
    </r>
    <r>
      <rPr>
        <sz val="10"/>
        <rFont val="宋体"/>
        <charset val="134"/>
      </rPr>
      <t>实用型规划试点编制，经市政府批复通过；</t>
    </r>
  </si>
  <si>
    <r>
      <rPr>
        <sz val="10"/>
        <rFont val="Times New Roman"/>
        <charset val="134"/>
      </rPr>
      <t>7.</t>
    </r>
    <r>
      <rPr>
        <sz val="10"/>
        <rFont val="宋体"/>
        <charset val="134"/>
      </rPr>
      <t>供应计划成果通过确认可以使用。经营性地土地挂牌出让率</t>
    </r>
    <r>
      <rPr>
        <sz val="10"/>
        <rFont val="Times New Roman"/>
        <charset val="134"/>
      </rPr>
      <t>100%</t>
    </r>
    <r>
      <rPr>
        <sz val="10"/>
        <rFont val="宋体"/>
        <charset val="134"/>
      </rPr>
      <t>，公益性和基础设施项目划拨率</t>
    </r>
    <r>
      <rPr>
        <sz val="10"/>
        <rFont val="Times New Roman"/>
        <charset val="134"/>
      </rPr>
      <t>100%</t>
    </r>
    <r>
      <rPr>
        <sz val="10"/>
        <rFont val="宋体"/>
        <charset val="134"/>
      </rPr>
      <t>。</t>
    </r>
  </si>
  <si>
    <r>
      <rPr>
        <sz val="10"/>
        <rFont val="Times New Roman"/>
        <charset val="134"/>
      </rPr>
      <t>8.</t>
    </r>
    <r>
      <rPr>
        <sz val="10"/>
        <rFont val="宋体"/>
        <charset val="134"/>
      </rPr>
      <t>对违法图斑立案率</t>
    </r>
    <r>
      <rPr>
        <sz val="10"/>
        <rFont val="Times New Roman"/>
        <charset val="134"/>
      </rPr>
      <t>100%</t>
    </r>
    <r>
      <rPr>
        <sz val="10"/>
        <rFont val="宋体"/>
        <charset val="134"/>
      </rPr>
      <t>、整改率</t>
    </r>
    <r>
      <rPr>
        <sz val="10"/>
        <rFont val="Times New Roman"/>
        <charset val="134"/>
      </rPr>
      <t>100%</t>
    </r>
    <r>
      <rPr>
        <sz val="10"/>
        <rFont val="宋体"/>
        <charset val="134"/>
      </rPr>
      <t>。摸排任务完成率</t>
    </r>
    <r>
      <rPr>
        <sz val="10"/>
        <rFont val="Times New Roman"/>
        <charset val="134"/>
      </rPr>
      <t>100%</t>
    </r>
    <r>
      <rPr>
        <sz val="10"/>
        <rFont val="宋体"/>
        <charset val="134"/>
      </rPr>
      <t>、上报系统及时率</t>
    </r>
    <r>
      <rPr>
        <sz val="10"/>
        <rFont val="Times New Roman"/>
        <charset val="134"/>
      </rPr>
      <t>100%</t>
    </r>
    <r>
      <rPr>
        <sz val="10"/>
        <rFont val="宋体"/>
        <charset val="134"/>
      </rPr>
      <t>。对发现的违法行为制止率</t>
    </r>
    <r>
      <rPr>
        <sz val="10"/>
        <rFont val="Times New Roman"/>
        <charset val="134"/>
      </rPr>
      <t>100%</t>
    </r>
    <r>
      <rPr>
        <sz val="10"/>
        <rFont val="宋体"/>
        <charset val="134"/>
      </rPr>
      <t>。</t>
    </r>
  </si>
  <si>
    <r>
      <rPr>
        <sz val="10"/>
        <rFont val="宋体"/>
        <charset val="134"/>
      </rPr>
      <t>有一处未整改，整改率未达</t>
    </r>
    <r>
      <rPr>
        <sz val="10"/>
        <rFont val="Times New Roman"/>
        <charset val="134"/>
      </rPr>
      <t>100%</t>
    </r>
    <r>
      <rPr>
        <sz val="10"/>
        <rFont val="宋体"/>
        <charset val="134"/>
      </rPr>
      <t>扣</t>
    </r>
    <r>
      <rPr>
        <sz val="10"/>
        <rFont val="Times New Roman"/>
        <charset val="134"/>
      </rPr>
      <t>0.2</t>
    </r>
    <r>
      <rPr>
        <sz val="10"/>
        <rFont val="宋体"/>
        <charset val="134"/>
      </rPr>
      <t>分</t>
    </r>
  </si>
  <si>
    <r>
      <rPr>
        <sz val="10"/>
        <rFont val="Times New Roman"/>
        <charset val="134"/>
      </rPr>
      <t>9.2020</t>
    </r>
    <r>
      <rPr>
        <sz val="10"/>
        <rFont val="宋体"/>
        <charset val="134"/>
      </rPr>
      <t>年不发生地质灾害情况。</t>
    </r>
  </si>
  <si>
    <r>
      <rPr>
        <sz val="10"/>
        <rFont val="Times New Roman"/>
        <charset val="134"/>
      </rPr>
      <t>10.</t>
    </r>
    <r>
      <rPr>
        <sz val="10"/>
        <rFont val="宋体"/>
        <charset val="134"/>
      </rPr>
      <t>综治维稳。全年群体性上访事件</t>
    </r>
    <r>
      <rPr>
        <sz val="10"/>
        <rFont val="Times New Roman"/>
        <charset val="134"/>
      </rPr>
      <t>“</t>
    </r>
    <r>
      <rPr>
        <sz val="10"/>
        <rFont val="宋体"/>
        <charset val="134"/>
      </rPr>
      <t>零</t>
    </r>
    <r>
      <rPr>
        <sz val="10"/>
        <rFont val="Times New Roman"/>
        <charset val="134"/>
      </rPr>
      <t>”</t>
    </r>
    <r>
      <rPr>
        <sz val="10"/>
        <rFont val="宋体"/>
        <charset val="134"/>
      </rPr>
      <t>发生。</t>
    </r>
  </si>
  <si>
    <r>
      <rPr>
        <sz val="10"/>
        <rFont val="宋体"/>
        <charset val="134"/>
      </rPr>
      <t>重点工作</t>
    </r>
    <r>
      <rPr>
        <sz val="10"/>
        <rFont val="Times New Roman"/>
        <charset val="134"/>
      </rPr>
      <t xml:space="preserve">
</t>
    </r>
    <r>
      <rPr>
        <sz val="10"/>
        <rFont val="宋体"/>
        <charset val="134"/>
      </rPr>
      <t>办结率</t>
    </r>
  </si>
  <si>
    <r>
      <rPr>
        <sz val="10"/>
        <rFont val="宋体"/>
        <charset val="134"/>
      </rPr>
      <t>部门年度重点工作实际完成数与交办或下达数的比率，用以反映部门对重点工作的办理落实程度。</t>
    </r>
    <r>
      <rPr>
        <sz val="10"/>
        <rFont val="Times New Roman"/>
        <charset val="134"/>
      </rPr>
      <t xml:space="preserve">
</t>
    </r>
    <r>
      <rPr>
        <sz val="10"/>
        <rFont val="宋体"/>
        <charset val="134"/>
      </rPr>
      <t>重点工作办结率</t>
    </r>
    <r>
      <rPr>
        <sz val="10"/>
        <rFont val="Times New Roman"/>
        <charset val="134"/>
      </rPr>
      <t>=</t>
    </r>
    <r>
      <rPr>
        <sz val="10"/>
        <rFont val="宋体"/>
        <charset val="134"/>
      </rPr>
      <t>（重点工作实际完成数</t>
    </r>
    <r>
      <rPr>
        <sz val="10"/>
        <rFont val="Times New Roman"/>
        <charset val="134"/>
      </rPr>
      <t>/</t>
    </r>
    <r>
      <rPr>
        <sz val="10"/>
        <rFont val="宋体"/>
        <charset val="134"/>
      </rPr>
      <t>交办或下达数）</t>
    </r>
    <r>
      <rPr>
        <sz val="10"/>
        <rFont val="Times New Roman"/>
        <charset val="134"/>
      </rPr>
      <t>×100%</t>
    </r>
    <r>
      <rPr>
        <sz val="10"/>
        <rFont val="宋体"/>
        <charset val="134"/>
      </rPr>
      <t>。</t>
    </r>
    <r>
      <rPr>
        <sz val="10"/>
        <rFont val="Times New Roman"/>
        <charset val="134"/>
      </rPr>
      <t xml:space="preserve">
</t>
    </r>
    <r>
      <rPr>
        <sz val="10"/>
        <rFont val="宋体"/>
        <charset val="134"/>
      </rPr>
      <t>重点工作是指党委、政府、人大、相关部门交办或下达的工作任务。</t>
    </r>
  </si>
  <si>
    <r>
      <rPr>
        <sz val="10"/>
        <rFont val="宋体"/>
        <charset val="134"/>
      </rPr>
      <t>重点工作办结率</t>
    </r>
    <r>
      <rPr>
        <sz val="10"/>
        <rFont val="Times New Roman"/>
        <charset val="134"/>
      </rPr>
      <t>=</t>
    </r>
    <r>
      <rPr>
        <sz val="10"/>
        <rFont val="宋体"/>
        <charset val="134"/>
      </rPr>
      <t>（重点工作实际完成数</t>
    </r>
    <r>
      <rPr>
        <sz val="10"/>
        <rFont val="Times New Roman"/>
        <charset val="134"/>
      </rPr>
      <t>/</t>
    </r>
    <r>
      <rPr>
        <sz val="10"/>
        <rFont val="宋体"/>
        <charset val="134"/>
      </rPr>
      <t>交办或下达数）</t>
    </r>
    <r>
      <rPr>
        <sz val="10"/>
        <rFont val="Times New Roman"/>
        <charset val="134"/>
      </rPr>
      <t>×100%</t>
    </r>
    <r>
      <rPr>
        <sz val="10"/>
        <rFont val="宋体"/>
        <charset val="134"/>
      </rPr>
      <t>。</t>
    </r>
    <r>
      <rPr>
        <sz val="10"/>
        <rFont val="Times New Roman"/>
        <charset val="134"/>
      </rPr>
      <t xml:space="preserve">
</t>
    </r>
    <r>
      <rPr>
        <sz val="10"/>
        <rFont val="宋体"/>
        <charset val="134"/>
      </rPr>
      <t>重点工作是指党委、政府、人大、相关部门交办或下达的工作任务。</t>
    </r>
    <r>
      <rPr>
        <sz val="10"/>
        <rFont val="Times New Roman"/>
        <charset val="134"/>
      </rPr>
      <t xml:space="preserve">                                                                                                             100%</t>
    </r>
    <r>
      <rPr>
        <sz val="10"/>
        <rFont val="宋体"/>
        <charset val="134"/>
      </rPr>
      <t>办结得</t>
    </r>
    <r>
      <rPr>
        <sz val="10"/>
        <rFont val="Times New Roman"/>
        <charset val="134"/>
      </rPr>
      <t>6</t>
    </r>
    <r>
      <rPr>
        <sz val="10"/>
        <rFont val="宋体"/>
        <charset val="134"/>
      </rPr>
      <t>分，每少</t>
    </r>
    <r>
      <rPr>
        <sz val="10"/>
        <rFont val="Times New Roman"/>
        <charset val="134"/>
      </rPr>
      <t>5%</t>
    </r>
    <r>
      <rPr>
        <sz val="10"/>
        <rFont val="宋体"/>
        <charset val="134"/>
      </rPr>
      <t>扣</t>
    </r>
    <r>
      <rPr>
        <sz val="10"/>
        <rFont val="Times New Roman"/>
        <charset val="134"/>
      </rPr>
      <t>0.5</t>
    </r>
    <r>
      <rPr>
        <sz val="10"/>
        <rFont val="宋体"/>
        <charset val="134"/>
      </rPr>
      <t>分，扣完为止。</t>
    </r>
  </si>
  <si>
    <r>
      <rPr>
        <sz val="10"/>
        <rFont val="宋体"/>
        <charset val="134"/>
      </rPr>
      <t>效果</t>
    </r>
  </si>
  <si>
    <r>
      <rPr>
        <sz val="10"/>
        <rFont val="宋体"/>
        <charset val="134"/>
      </rPr>
      <t>履职</t>
    </r>
    <r>
      <rPr>
        <sz val="10"/>
        <rFont val="Times New Roman"/>
        <charset val="134"/>
      </rPr>
      <t xml:space="preserve">
</t>
    </r>
    <r>
      <rPr>
        <sz val="10"/>
        <rFont val="宋体"/>
        <charset val="134"/>
      </rPr>
      <t>效益</t>
    </r>
  </si>
  <si>
    <r>
      <rPr>
        <sz val="10"/>
        <rFont val="Times New Roman"/>
        <charset val="134"/>
      </rPr>
      <t xml:space="preserve"> </t>
    </r>
    <r>
      <rPr>
        <sz val="10"/>
        <rFont val="宋体"/>
        <charset val="134"/>
      </rPr>
      <t>经济效益</t>
    </r>
  </si>
  <si>
    <r>
      <rPr>
        <sz val="10"/>
        <rFont val="宋体"/>
        <charset val="134"/>
      </rPr>
      <t>部门（单位）履行职责对经济发展等所带来的直接或间接影响。</t>
    </r>
  </si>
  <si>
    <r>
      <rPr>
        <sz val="10"/>
        <rFont val="宋体"/>
        <charset val="134"/>
      </rPr>
      <t>完成土地出让收入</t>
    </r>
    <r>
      <rPr>
        <sz val="10"/>
        <rFont val="Times New Roman"/>
        <charset val="134"/>
      </rPr>
      <t>7</t>
    </r>
    <r>
      <rPr>
        <sz val="10"/>
        <rFont val="宋体"/>
        <charset val="134"/>
      </rPr>
      <t>个亿，得</t>
    </r>
    <r>
      <rPr>
        <sz val="10"/>
        <rFont val="Times New Roman"/>
        <charset val="134"/>
      </rPr>
      <t>4</t>
    </r>
    <r>
      <rPr>
        <sz val="10"/>
        <rFont val="宋体"/>
        <charset val="134"/>
      </rPr>
      <t>分。每降低</t>
    </r>
    <r>
      <rPr>
        <sz val="10"/>
        <rFont val="Times New Roman"/>
        <charset val="134"/>
      </rPr>
      <t>1%</t>
    </r>
    <r>
      <rPr>
        <sz val="10"/>
        <rFont val="宋体"/>
        <charset val="134"/>
      </rPr>
      <t>，扣</t>
    </r>
    <r>
      <rPr>
        <sz val="10"/>
        <rFont val="Times New Roman"/>
        <charset val="134"/>
      </rPr>
      <t>0.1</t>
    </r>
    <r>
      <rPr>
        <sz val="10"/>
        <rFont val="宋体"/>
        <charset val="134"/>
      </rPr>
      <t>分，扣完为止。</t>
    </r>
  </si>
  <si>
    <r>
      <rPr>
        <sz val="10"/>
        <rFont val="宋体"/>
        <charset val="134"/>
      </rPr>
      <t>社会效益</t>
    </r>
  </si>
  <si>
    <r>
      <rPr>
        <sz val="10"/>
        <rFont val="宋体"/>
        <charset val="134"/>
      </rPr>
      <t>部门（单位）履行职责对社会发展等所带来的直接或间接影响。</t>
    </r>
  </si>
  <si>
    <r>
      <rPr>
        <sz val="10"/>
        <rFont val="宋体"/>
        <charset val="134"/>
      </rPr>
      <t>保障高新区发展用地需求；解决农村集体土地存在的土地权属纠纷，维护农民的合法权益，维护农村社会稳定；助推美丽乡村建设（</t>
    </r>
    <r>
      <rPr>
        <sz val="10"/>
        <rFont val="Times New Roman"/>
        <charset val="134"/>
      </rPr>
      <t>4</t>
    </r>
    <r>
      <rPr>
        <sz val="10"/>
        <rFont val="宋体"/>
        <charset val="134"/>
      </rPr>
      <t>分）酌情扣分。相关政策知晓率</t>
    </r>
    <r>
      <rPr>
        <sz val="10"/>
        <rFont val="Times New Roman"/>
        <charset val="134"/>
      </rPr>
      <t>90%</t>
    </r>
    <r>
      <rPr>
        <sz val="10"/>
        <rFont val="宋体"/>
        <charset val="134"/>
      </rPr>
      <t>以上（</t>
    </r>
    <r>
      <rPr>
        <sz val="10"/>
        <rFont val="Times New Roman"/>
        <charset val="134"/>
      </rPr>
      <t>2</t>
    </r>
    <r>
      <rPr>
        <sz val="10"/>
        <rFont val="宋体"/>
        <charset val="134"/>
      </rPr>
      <t>）。每降低</t>
    </r>
    <r>
      <rPr>
        <sz val="10"/>
        <rFont val="Times New Roman"/>
        <charset val="134"/>
      </rPr>
      <t>1%</t>
    </r>
    <r>
      <rPr>
        <sz val="10"/>
        <rFont val="宋体"/>
        <charset val="134"/>
      </rPr>
      <t>，扣</t>
    </r>
    <r>
      <rPr>
        <sz val="10"/>
        <rFont val="Times New Roman"/>
        <charset val="134"/>
      </rPr>
      <t>0.1</t>
    </r>
    <r>
      <rPr>
        <sz val="10"/>
        <rFont val="宋体"/>
        <charset val="134"/>
      </rPr>
      <t>分，扣完为止。</t>
    </r>
  </si>
  <si>
    <r>
      <rPr>
        <sz val="10"/>
        <rFont val="宋体"/>
        <charset val="134"/>
      </rPr>
      <t>兴隆桥村地块现处于抛荒状态酌情扣</t>
    </r>
    <r>
      <rPr>
        <sz val="10"/>
        <rFont val="Times New Roman"/>
        <charset val="134"/>
      </rPr>
      <t>0.5</t>
    </r>
    <r>
      <rPr>
        <sz val="10"/>
        <rFont val="宋体"/>
        <charset val="134"/>
      </rPr>
      <t>分</t>
    </r>
  </si>
  <si>
    <r>
      <rPr>
        <sz val="10"/>
        <rFont val="宋体"/>
        <charset val="134"/>
      </rPr>
      <t>生态效益</t>
    </r>
  </si>
  <si>
    <r>
      <rPr>
        <sz val="10"/>
        <rFont val="宋体"/>
        <charset val="134"/>
      </rPr>
      <t>部门（单位）履行职责对生态环境等所带来的直接或间接影响。</t>
    </r>
  </si>
  <si>
    <r>
      <rPr>
        <sz val="10"/>
        <rFont val="宋体"/>
        <charset val="134"/>
      </rPr>
      <t>通过编制关停矿山生态修复方案及土地复垦，有利于恢复拆除地块生态环境，促进了生态平衡。（</t>
    </r>
    <r>
      <rPr>
        <sz val="10"/>
        <rFont val="Times New Roman"/>
        <charset val="134"/>
      </rPr>
      <t>4</t>
    </r>
    <r>
      <rPr>
        <sz val="10"/>
        <rFont val="宋体"/>
        <charset val="134"/>
      </rPr>
      <t>分）</t>
    </r>
  </si>
  <si>
    <r>
      <rPr>
        <sz val="10"/>
        <rFont val="宋体"/>
        <charset val="134"/>
      </rPr>
      <t>可持续影响</t>
    </r>
  </si>
  <si>
    <r>
      <rPr>
        <sz val="10"/>
        <rFont val="宋体"/>
        <charset val="134"/>
      </rPr>
      <t>部门（单位）履行职责对社会产生持续性影响</t>
    </r>
  </si>
  <si>
    <r>
      <rPr>
        <sz val="10"/>
        <rFont val="宋体"/>
        <charset val="134"/>
      </rPr>
      <t>对项目区新增耕地和镇、村签订管护协议，明确双方的管护责任，防止土地荒漠化、水土流失等；（</t>
    </r>
    <r>
      <rPr>
        <sz val="10"/>
        <rFont val="Times New Roman"/>
        <charset val="134"/>
      </rPr>
      <t>2</t>
    </r>
    <r>
      <rPr>
        <sz val="10"/>
        <rFont val="宋体"/>
        <charset val="134"/>
      </rPr>
      <t>分）在地质灾害重点隐患点区域栽插警示牌预警、预告。（</t>
    </r>
    <r>
      <rPr>
        <sz val="10"/>
        <rFont val="Times New Roman"/>
        <charset val="134"/>
      </rPr>
      <t>2</t>
    </r>
    <r>
      <rPr>
        <sz val="10"/>
        <rFont val="宋体"/>
        <charset val="134"/>
      </rPr>
      <t>分）。</t>
    </r>
  </si>
  <si>
    <r>
      <rPr>
        <sz val="10"/>
        <rFont val="宋体"/>
        <charset val="134"/>
      </rPr>
      <t>行政效能</t>
    </r>
  </si>
  <si>
    <r>
      <rPr>
        <sz val="10"/>
        <rFont val="宋体"/>
        <charset val="134"/>
      </rPr>
      <t>政府对机关工作实施情况的具体评价，以年度政府考核结果为依据。</t>
    </r>
  </si>
  <si>
    <r>
      <rPr>
        <sz val="10"/>
        <rFont val="宋体"/>
        <charset val="134"/>
      </rPr>
      <t>市政府绩效考评优秀计</t>
    </r>
    <r>
      <rPr>
        <sz val="10"/>
        <rFont val="Times New Roman"/>
        <charset val="134"/>
      </rPr>
      <t>3</t>
    </r>
    <r>
      <rPr>
        <sz val="10"/>
        <rFont val="宋体"/>
        <charset val="134"/>
      </rPr>
      <t>分，良好计</t>
    </r>
    <r>
      <rPr>
        <sz val="10"/>
        <rFont val="Times New Roman"/>
        <charset val="134"/>
      </rPr>
      <t>2</t>
    </r>
    <r>
      <rPr>
        <sz val="10"/>
        <rFont val="宋体"/>
        <charset val="134"/>
      </rPr>
      <t>分，合格计</t>
    </r>
    <r>
      <rPr>
        <sz val="10"/>
        <rFont val="Times New Roman"/>
        <charset val="134"/>
      </rPr>
      <t>1</t>
    </r>
    <r>
      <rPr>
        <sz val="10"/>
        <rFont val="宋体"/>
        <charset val="134"/>
      </rPr>
      <t>分，不合格计</t>
    </r>
    <r>
      <rPr>
        <sz val="10"/>
        <rFont val="Times New Roman"/>
        <charset val="134"/>
      </rPr>
      <t>0</t>
    </r>
    <r>
      <rPr>
        <sz val="10"/>
        <rFont val="宋体"/>
        <charset val="134"/>
      </rPr>
      <t>分。</t>
    </r>
  </si>
  <si>
    <r>
      <rPr>
        <sz val="10"/>
        <rFont val="宋体"/>
        <charset val="134"/>
      </rPr>
      <t>社会公众满意度</t>
    </r>
  </si>
  <si>
    <r>
      <rPr>
        <sz val="10"/>
        <rFont val="宋体"/>
        <charset val="134"/>
      </rPr>
      <t>辖区内居民对部门履职效果的满意程度。</t>
    </r>
  </si>
  <si>
    <r>
      <rPr>
        <sz val="10"/>
        <rFont val="Times New Roman"/>
        <charset val="134"/>
      </rPr>
      <t>≥90%</t>
    </r>
    <r>
      <rPr>
        <sz val="10"/>
        <rFont val="宋体"/>
        <charset val="134"/>
      </rPr>
      <t>，得</t>
    </r>
    <r>
      <rPr>
        <sz val="10"/>
        <rFont val="Times New Roman"/>
        <charset val="134"/>
      </rPr>
      <t>6</t>
    </r>
    <r>
      <rPr>
        <sz val="10"/>
        <rFont val="宋体"/>
        <charset val="134"/>
      </rPr>
      <t>分；</t>
    </r>
    <r>
      <rPr>
        <sz val="10"/>
        <rFont val="Times New Roman"/>
        <charset val="134"/>
      </rPr>
      <t xml:space="preserve">85% </t>
    </r>
    <r>
      <rPr>
        <sz val="10"/>
        <rFont val="宋体"/>
        <charset val="134"/>
      </rPr>
      <t>（含）</t>
    </r>
    <r>
      <rPr>
        <sz val="10"/>
        <rFont val="Times New Roman"/>
        <charset val="134"/>
      </rPr>
      <t>-90%,</t>
    </r>
    <r>
      <rPr>
        <sz val="10"/>
        <rFont val="宋体"/>
        <charset val="134"/>
      </rPr>
      <t>得</t>
    </r>
    <r>
      <rPr>
        <sz val="10"/>
        <rFont val="Times New Roman"/>
        <charset val="134"/>
      </rPr>
      <t xml:space="preserve"> 5 </t>
    </r>
    <r>
      <rPr>
        <sz val="10"/>
        <rFont val="宋体"/>
        <charset val="134"/>
      </rPr>
      <t>分；</t>
    </r>
    <r>
      <rPr>
        <sz val="10"/>
        <rFont val="Times New Roman"/>
        <charset val="134"/>
      </rPr>
      <t xml:space="preserve"> 
80% </t>
    </r>
    <r>
      <rPr>
        <sz val="10"/>
        <rFont val="宋体"/>
        <charset val="134"/>
      </rPr>
      <t>（含）</t>
    </r>
    <r>
      <rPr>
        <sz val="10"/>
        <rFont val="Times New Roman"/>
        <charset val="134"/>
      </rPr>
      <t>-85%,</t>
    </r>
    <r>
      <rPr>
        <sz val="10"/>
        <rFont val="宋体"/>
        <charset val="134"/>
      </rPr>
      <t>得</t>
    </r>
    <r>
      <rPr>
        <sz val="10"/>
        <rFont val="Times New Roman"/>
        <charset val="134"/>
      </rPr>
      <t xml:space="preserve"> 3 </t>
    </r>
    <r>
      <rPr>
        <sz val="10"/>
        <rFont val="宋体"/>
        <charset val="134"/>
      </rPr>
      <t>分；</t>
    </r>
    <r>
      <rPr>
        <sz val="10"/>
        <rFont val="Times New Roman"/>
        <charset val="134"/>
      </rPr>
      <t xml:space="preserve">
75% </t>
    </r>
    <r>
      <rPr>
        <sz val="10"/>
        <rFont val="宋体"/>
        <charset val="134"/>
      </rPr>
      <t>（含）</t>
    </r>
    <r>
      <rPr>
        <sz val="10"/>
        <rFont val="Times New Roman"/>
        <charset val="134"/>
      </rPr>
      <t xml:space="preserve">-80%, </t>
    </r>
    <r>
      <rPr>
        <sz val="10"/>
        <rFont val="宋体"/>
        <charset val="134"/>
      </rPr>
      <t>得</t>
    </r>
    <r>
      <rPr>
        <sz val="10"/>
        <rFont val="Times New Roman"/>
        <charset val="134"/>
      </rPr>
      <t>1</t>
    </r>
    <r>
      <rPr>
        <sz val="10"/>
        <rFont val="宋体"/>
        <charset val="134"/>
      </rPr>
      <t>分；</t>
    </r>
    <r>
      <rPr>
        <sz val="10"/>
        <rFont val="Times New Roman"/>
        <charset val="134"/>
      </rPr>
      <t xml:space="preserve">
</t>
    </r>
    <r>
      <rPr>
        <sz val="10"/>
        <rFont val="宋体"/>
        <charset val="134"/>
      </rPr>
      <t>＜</t>
    </r>
    <r>
      <rPr>
        <sz val="10"/>
        <rFont val="Times New Roman"/>
        <charset val="134"/>
      </rPr>
      <t>75%,</t>
    </r>
    <r>
      <rPr>
        <sz val="10"/>
        <rFont val="宋体"/>
        <charset val="134"/>
      </rPr>
      <t>得</t>
    </r>
    <r>
      <rPr>
        <sz val="10"/>
        <rFont val="Times New Roman"/>
        <charset val="134"/>
      </rPr>
      <t>0</t>
    </r>
    <r>
      <rPr>
        <sz val="10"/>
        <rFont val="宋体"/>
        <charset val="134"/>
      </rPr>
      <t>分。</t>
    </r>
  </si>
  <si>
    <r>
      <rPr>
        <sz val="10"/>
        <rFont val="宋体"/>
        <charset val="134"/>
      </rPr>
      <t>社会公众满意度</t>
    </r>
    <r>
      <rPr>
        <sz val="10"/>
        <rFont val="Times New Roman"/>
        <charset val="134"/>
      </rPr>
      <t>84.49%</t>
    </r>
  </si>
  <si>
    <r>
      <rPr>
        <b/>
        <sz val="10"/>
        <rFont val="宋体"/>
        <charset val="134"/>
      </rPr>
      <t>合计</t>
    </r>
  </si>
  <si>
    <t>附件4</t>
  </si>
  <si>
    <r>
      <rPr>
        <b/>
        <sz val="16"/>
        <rFont val="Times New Roman"/>
        <charset val="134"/>
      </rPr>
      <t>2020</t>
    </r>
    <r>
      <rPr>
        <b/>
        <sz val="16"/>
        <rFont val="宋体"/>
        <charset val="134"/>
      </rPr>
      <t>年度自然资源和规划局高新区分局整体支出绩效目标完成情况表</t>
    </r>
  </si>
  <si>
    <t>绩效目标</t>
  </si>
  <si>
    <t>目标值</t>
  </si>
  <si>
    <t>目标完成情况</t>
  </si>
  <si>
    <t>目标完成率</t>
  </si>
  <si>
    <r>
      <rPr>
        <b/>
        <sz val="10"/>
        <rFont val="宋体"/>
        <charset val="134"/>
      </rPr>
      <t>一、党建工作</t>
    </r>
  </si>
  <si>
    <r>
      <rPr>
        <sz val="10"/>
        <rFont val="Times New Roman"/>
        <charset val="134"/>
      </rPr>
      <t>“</t>
    </r>
    <r>
      <rPr>
        <sz val="10"/>
        <rFont val="宋体"/>
        <charset val="134"/>
      </rPr>
      <t>三会一课</t>
    </r>
    <r>
      <rPr>
        <sz val="10"/>
        <rFont val="Times New Roman"/>
        <charset val="134"/>
      </rPr>
      <t>”</t>
    </r>
    <r>
      <rPr>
        <sz val="10"/>
        <rFont val="宋体"/>
        <charset val="134"/>
      </rPr>
      <t>组织生活制度落实率</t>
    </r>
  </si>
  <si>
    <r>
      <rPr>
        <sz val="10"/>
        <rFont val="宋体"/>
        <charset val="134"/>
      </rPr>
      <t>党建工作完成率</t>
    </r>
  </si>
  <si>
    <r>
      <rPr>
        <b/>
        <sz val="10"/>
        <rFont val="宋体"/>
        <charset val="134"/>
      </rPr>
      <t>二、用地保障、占补平衡</t>
    </r>
  </si>
  <si>
    <r>
      <rPr>
        <sz val="10"/>
        <rFont val="宋体"/>
        <charset val="134"/>
      </rPr>
      <t>新增建设用地指标</t>
    </r>
  </si>
  <si>
    <r>
      <rPr>
        <sz val="10"/>
        <rFont val="Times New Roman"/>
        <charset val="134"/>
      </rPr>
      <t>1000</t>
    </r>
    <r>
      <rPr>
        <sz val="10"/>
        <rFont val="宋体"/>
        <charset val="134"/>
      </rPr>
      <t>亩</t>
    </r>
  </si>
  <si>
    <r>
      <rPr>
        <sz val="10"/>
        <rFont val="宋体"/>
        <charset val="134"/>
      </rPr>
      <t>争取市本级补充耕地占补平衡指标</t>
    </r>
  </si>
  <si>
    <r>
      <rPr>
        <sz val="10"/>
        <rFont val="Times New Roman"/>
        <charset val="134"/>
      </rPr>
      <t>1650</t>
    </r>
    <r>
      <rPr>
        <sz val="10"/>
        <rFont val="宋体"/>
        <charset val="134"/>
      </rPr>
      <t>亩</t>
    </r>
  </si>
  <si>
    <r>
      <rPr>
        <sz val="10"/>
        <rFont val="宋体"/>
        <charset val="134"/>
      </rPr>
      <t>耕地占补平衡率</t>
    </r>
  </si>
  <si>
    <r>
      <rPr>
        <sz val="10"/>
        <rFont val="宋体"/>
        <charset val="134"/>
      </rPr>
      <t>耕地保有量</t>
    </r>
  </si>
  <si>
    <r>
      <rPr>
        <sz val="10"/>
        <rFont val="宋体"/>
        <charset val="134"/>
      </rPr>
      <t>计划土地收购储备</t>
    </r>
  </si>
  <si>
    <r>
      <rPr>
        <sz val="10"/>
        <rFont val="Times New Roman"/>
        <charset val="134"/>
      </rPr>
      <t>400</t>
    </r>
    <r>
      <rPr>
        <sz val="10"/>
        <rFont val="宋体"/>
        <charset val="134"/>
      </rPr>
      <t>亩</t>
    </r>
  </si>
  <si>
    <r>
      <rPr>
        <sz val="10"/>
        <rFont val="Times New Roman"/>
        <charset val="134"/>
      </rPr>
      <t>0</t>
    </r>
    <r>
      <rPr>
        <sz val="10"/>
        <rFont val="宋体"/>
        <charset val="134"/>
      </rPr>
      <t>亩</t>
    </r>
  </si>
  <si>
    <r>
      <rPr>
        <sz val="10"/>
        <rFont val="宋体"/>
        <charset val="134"/>
      </rPr>
      <t>编制</t>
    </r>
    <r>
      <rPr>
        <sz val="10"/>
        <rFont val="Times New Roman"/>
        <charset val="134"/>
      </rPr>
      <t>2020</t>
    </r>
    <r>
      <rPr>
        <sz val="10"/>
        <rFont val="宋体"/>
        <charset val="134"/>
      </rPr>
      <t>年度国有建设用地储备计划</t>
    </r>
  </si>
  <si>
    <r>
      <rPr>
        <sz val="10"/>
        <rFont val="宋体"/>
        <charset val="134"/>
      </rPr>
      <t>完成</t>
    </r>
  </si>
  <si>
    <r>
      <rPr>
        <sz val="10"/>
        <rFont val="宋体"/>
        <charset val="134"/>
      </rPr>
      <t>储备计划成果通过确认可以使用</t>
    </r>
  </si>
  <si>
    <r>
      <rPr>
        <sz val="10"/>
        <rFont val="宋体"/>
        <charset val="134"/>
      </rPr>
      <t>可以使用</t>
    </r>
  </si>
  <si>
    <r>
      <rPr>
        <b/>
        <sz val="10"/>
        <rFont val="宋体"/>
        <charset val="134"/>
      </rPr>
      <t>三、增减挂钩项目</t>
    </r>
  </si>
  <si>
    <r>
      <rPr>
        <sz val="10"/>
        <rFont val="宋体"/>
        <charset val="134"/>
      </rPr>
      <t>完成石板滩镇</t>
    </r>
    <r>
      <rPr>
        <sz val="10"/>
        <rFont val="Times New Roman"/>
        <charset val="134"/>
      </rPr>
      <t>“</t>
    </r>
    <r>
      <rPr>
        <sz val="10"/>
        <rFont val="宋体"/>
        <charset val="134"/>
      </rPr>
      <t>空心房</t>
    </r>
    <r>
      <rPr>
        <sz val="10"/>
        <rFont val="Times New Roman"/>
        <charset val="134"/>
      </rPr>
      <t>”</t>
    </r>
    <r>
      <rPr>
        <sz val="10"/>
        <rFont val="宋体"/>
        <charset val="134"/>
      </rPr>
      <t>整治项目村庄数</t>
    </r>
  </si>
  <si>
    <r>
      <rPr>
        <sz val="10"/>
        <rFont val="Times New Roman"/>
        <charset val="134"/>
      </rPr>
      <t>7</t>
    </r>
    <r>
      <rPr>
        <b/>
        <sz val="10"/>
        <rFont val="宋体"/>
        <charset val="134"/>
      </rPr>
      <t>个村</t>
    </r>
  </si>
  <si>
    <r>
      <rPr>
        <sz val="10"/>
        <rFont val="宋体"/>
        <charset val="134"/>
      </rPr>
      <t>拆除建设用地公顷数</t>
    </r>
  </si>
  <si>
    <r>
      <rPr>
        <sz val="10"/>
        <rFont val="Times New Roman"/>
        <charset val="134"/>
      </rPr>
      <t>24.2992</t>
    </r>
    <r>
      <rPr>
        <sz val="10"/>
        <rFont val="宋体"/>
        <charset val="134"/>
      </rPr>
      <t>公顷</t>
    </r>
  </si>
  <si>
    <r>
      <rPr>
        <sz val="10"/>
        <rFont val="宋体"/>
        <charset val="134"/>
      </rPr>
      <t>复垦新增农用地公顷数</t>
    </r>
  </si>
  <si>
    <r>
      <rPr>
        <sz val="10"/>
        <rFont val="Times New Roman"/>
        <charset val="134"/>
      </rPr>
      <t>23.5731</t>
    </r>
    <r>
      <rPr>
        <sz val="10"/>
        <rFont val="宋体"/>
        <charset val="134"/>
      </rPr>
      <t>公顷</t>
    </r>
  </si>
  <si>
    <r>
      <rPr>
        <sz val="10"/>
        <rFont val="宋体"/>
        <charset val="134"/>
      </rPr>
      <t>废弃农村宅基地拆除率</t>
    </r>
  </si>
  <si>
    <r>
      <rPr>
        <sz val="10"/>
        <rFont val="宋体"/>
        <charset val="134"/>
      </rPr>
      <t>竣工验收合格率</t>
    </r>
  </si>
  <si>
    <r>
      <rPr>
        <sz val="10"/>
        <rFont val="宋体"/>
        <charset val="134"/>
      </rPr>
      <t>施工安全事故</t>
    </r>
  </si>
  <si>
    <r>
      <rPr>
        <sz val="10"/>
        <rFont val="宋体"/>
        <charset val="134"/>
      </rPr>
      <t>未发生</t>
    </r>
  </si>
  <si>
    <r>
      <rPr>
        <b/>
        <sz val="10"/>
        <rFont val="宋体"/>
        <charset val="134"/>
      </rPr>
      <t>四、节约集约用地</t>
    </r>
  </si>
  <si>
    <r>
      <rPr>
        <sz val="10"/>
        <rFont val="宋体"/>
        <charset val="134"/>
      </rPr>
      <t>开发园区节约集约用地先进单位评选</t>
    </r>
  </si>
  <si>
    <r>
      <rPr>
        <sz val="10"/>
        <rFont val="宋体"/>
        <charset val="134"/>
      </rPr>
      <t>争取领先</t>
    </r>
  </si>
  <si>
    <r>
      <rPr>
        <sz val="10"/>
        <rFont val="宋体"/>
        <charset val="134"/>
      </rPr>
      <t>一等奖</t>
    </r>
  </si>
  <si>
    <r>
      <rPr>
        <b/>
        <sz val="10"/>
        <rFont val="宋体"/>
        <charset val="134"/>
      </rPr>
      <t>五、第三次国土调查及确权发证</t>
    </r>
  </si>
  <si>
    <r>
      <rPr>
        <sz val="10"/>
        <rFont val="Times New Roman"/>
        <charset val="134"/>
      </rPr>
      <t>“</t>
    </r>
    <r>
      <rPr>
        <sz val="10"/>
        <rFont val="宋体"/>
        <charset val="134"/>
      </rPr>
      <t>三调</t>
    </r>
    <r>
      <rPr>
        <sz val="10"/>
        <rFont val="Times New Roman"/>
        <charset val="134"/>
      </rPr>
      <t>"</t>
    </r>
    <r>
      <rPr>
        <sz val="10"/>
        <rFont val="宋体"/>
        <charset val="134"/>
      </rPr>
      <t>工作技术服务机构数量</t>
    </r>
  </si>
  <si>
    <r>
      <rPr>
        <sz val="10"/>
        <rFont val="Times New Roman"/>
        <charset val="134"/>
      </rPr>
      <t>1</t>
    </r>
    <r>
      <rPr>
        <sz val="10"/>
        <rFont val="宋体"/>
        <charset val="134"/>
      </rPr>
      <t>个</t>
    </r>
  </si>
  <si>
    <r>
      <rPr>
        <sz val="10"/>
        <rFont val="宋体"/>
        <charset val="134"/>
      </rPr>
      <t>技术服务质量达标率</t>
    </r>
  </si>
  <si>
    <r>
      <rPr>
        <sz val="10"/>
        <rFont val="宋体"/>
        <charset val="134"/>
      </rPr>
      <t>未发现不达标情况</t>
    </r>
  </si>
  <si>
    <r>
      <rPr>
        <sz val="10"/>
        <rFont val="Times New Roman"/>
        <charset val="134"/>
      </rPr>
      <t>“</t>
    </r>
    <r>
      <rPr>
        <sz val="10"/>
        <rFont val="宋体"/>
        <charset val="134"/>
      </rPr>
      <t>三调</t>
    </r>
    <r>
      <rPr>
        <sz val="10"/>
        <rFont val="Times New Roman"/>
        <charset val="134"/>
      </rPr>
      <t>”</t>
    </r>
    <r>
      <rPr>
        <sz val="10"/>
        <rFont val="宋体"/>
        <charset val="134"/>
      </rPr>
      <t>工作通过</t>
    </r>
    <r>
      <rPr>
        <sz val="10"/>
        <rFont val="Times New Roman"/>
        <charset val="134"/>
      </rPr>
      <t>“</t>
    </r>
    <r>
      <rPr>
        <sz val="10"/>
        <rFont val="宋体"/>
        <charset val="134"/>
      </rPr>
      <t>三调</t>
    </r>
    <r>
      <rPr>
        <sz val="10"/>
        <rFont val="Times New Roman"/>
        <charset val="134"/>
      </rPr>
      <t>”</t>
    </r>
    <r>
      <rPr>
        <sz val="10"/>
        <rFont val="宋体"/>
        <charset val="134"/>
      </rPr>
      <t>审核验收</t>
    </r>
  </si>
  <si>
    <r>
      <rPr>
        <sz val="10"/>
        <rFont val="宋体"/>
        <charset val="134"/>
      </rPr>
      <t>通过</t>
    </r>
  </si>
  <si>
    <r>
      <rPr>
        <sz val="10"/>
        <rFont val="宋体"/>
        <charset val="134"/>
      </rPr>
      <t>完成农村宅基地和集体建设用地房地一体确权登记发证工作</t>
    </r>
  </si>
  <si>
    <r>
      <rPr>
        <sz val="10"/>
        <rFont val="Times New Roman"/>
        <charset val="134"/>
      </rPr>
      <t>14283</t>
    </r>
    <r>
      <rPr>
        <sz val="10"/>
        <rFont val="宋体"/>
        <charset val="134"/>
      </rPr>
      <t>宗</t>
    </r>
  </si>
  <si>
    <r>
      <rPr>
        <sz val="10"/>
        <rFont val="宋体"/>
        <charset val="134"/>
      </rPr>
      <t>完成权籍调查</t>
    </r>
    <r>
      <rPr>
        <sz val="10"/>
        <rFont val="Times New Roman"/>
        <charset val="134"/>
      </rPr>
      <t>15109</t>
    </r>
    <r>
      <rPr>
        <sz val="10"/>
        <rFont val="宋体"/>
        <charset val="134"/>
      </rPr>
      <t>宗，完成落宗</t>
    </r>
    <r>
      <rPr>
        <sz val="10"/>
        <rFont val="Times New Roman"/>
        <charset val="134"/>
      </rPr>
      <t>10816</t>
    </r>
    <r>
      <rPr>
        <sz val="10"/>
        <rFont val="宋体"/>
        <charset val="134"/>
      </rPr>
      <t>宗</t>
    </r>
  </si>
  <si>
    <r>
      <rPr>
        <sz val="10"/>
        <rFont val="宋体"/>
        <charset val="134"/>
      </rPr>
      <t>确权登记发证工作按要求进度完成</t>
    </r>
  </si>
  <si>
    <r>
      <rPr>
        <sz val="10"/>
        <rFont val="宋体"/>
        <charset val="134"/>
      </rPr>
      <t>合同要求进度</t>
    </r>
  </si>
  <si>
    <r>
      <rPr>
        <sz val="10"/>
        <rFont val="宋体"/>
        <charset val="134"/>
      </rPr>
      <t>登记发证率未达合同要求进度</t>
    </r>
  </si>
  <si>
    <r>
      <rPr>
        <b/>
        <sz val="10"/>
        <rFont val="宋体"/>
        <charset val="134"/>
      </rPr>
      <t>六、不动产登记存量数据整合</t>
    </r>
  </si>
  <si>
    <r>
      <rPr>
        <sz val="10"/>
        <rFont val="宋体"/>
        <charset val="134"/>
      </rPr>
      <t>建立不动产登记数据库</t>
    </r>
  </si>
  <si>
    <r>
      <rPr>
        <sz val="10"/>
        <rFont val="宋体"/>
        <charset val="134"/>
      </rPr>
      <t>数据准确率</t>
    </r>
  </si>
  <si>
    <r>
      <rPr>
        <sz val="10"/>
        <rFont val="宋体"/>
        <charset val="134"/>
      </rPr>
      <t>未发现数据不准确情况</t>
    </r>
  </si>
  <si>
    <r>
      <rPr>
        <sz val="10"/>
        <rFont val="宋体"/>
        <charset val="134"/>
      </rPr>
      <t>存量数据整合工作完成率</t>
    </r>
  </si>
  <si>
    <r>
      <rPr>
        <sz val="10"/>
        <rFont val="宋体"/>
        <charset val="134"/>
      </rPr>
      <t>不动产登记平台正常运行率</t>
    </r>
  </si>
  <si>
    <r>
      <rPr>
        <b/>
        <sz val="10"/>
        <rFont val="宋体"/>
        <charset val="134"/>
      </rPr>
      <t>七、空间规划编制工作</t>
    </r>
  </si>
  <si>
    <r>
      <rPr>
        <sz val="10"/>
        <rFont val="宋体"/>
        <charset val="134"/>
      </rPr>
      <t>完成</t>
    </r>
    <r>
      <rPr>
        <sz val="10"/>
        <rFont val="Times New Roman"/>
        <charset val="134"/>
      </rPr>
      <t>“</t>
    </r>
    <r>
      <rPr>
        <sz val="10"/>
        <rFont val="宋体"/>
        <charset val="134"/>
      </rPr>
      <t>多规合一</t>
    </r>
    <r>
      <rPr>
        <sz val="10"/>
        <rFont val="Times New Roman"/>
        <charset val="134"/>
      </rPr>
      <t>”</t>
    </r>
    <r>
      <rPr>
        <sz val="10"/>
        <rFont val="宋体"/>
        <charset val="134"/>
      </rPr>
      <t>实用型规划试点编制的村庄数量</t>
    </r>
  </si>
  <si>
    <r>
      <rPr>
        <sz val="10"/>
        <rFont val="Times New Roman"/>
        <charset val="134"/>
      </rPr>
      <t>5</t>
    </r>
    <r>
      <rPr>
        <sz val="10"/>
        <rFont val="宋体"/>
        <charset val="134"/>
      </rPr>
      <t>个村庄</t>
    </r>
  </si>
  <si>
    <r>
      <rPr>
        <sz val="10"/>
        <rFont val="Times New Roman"/>
        <charset val="134"/>
      </rPr>
      <t>17.75</t>
    </r>
    <r>
      <rPr>
        <sz val="10"/>
        <rFont val="宋体"/>
        <charset val="134"/>
      </rPr>
      <t>平方公里的高新区控制性详规的整合和提升编制</t>
    </r>
  </si>
  <si>
    <r>
      <rPr>
        <sz val="10"/>
        <rFont val="宋体"/>
        <charset val="134"/>
      </rPr>
      <t>启动</t>
    </r>
  </si>
  <si>
    <r>
      <rPr>
        <sz val="10"/>
        <rFont val="宋体"/>
        <charset val="134"/>
      </rPr>
      <t>已启动</t>
    </r>
  </si>
  <si>
    <r>
      <rPr>
        <sz val="10"/>
        <rFont val="宋体"/>
        <charset val="134"/>
      </rPr>
      <t>城市设计、给水、排水、道路、电力、停车场、绿地系统、产业布局和水系</t>
    </r>
    <r>
      <rPr>
        <sz val="10"/>
        <rFont val="Times New Roman"/>
        <charset val="134"/>
      </rPr>
      <t>9</t>
    </r>
    <r>
      <rPr>
        <sz val="10"/>
        <rFont val="宋体"/>
        <charset val="134"/>
      </rPr>
      <t>个专项规划的编制</t>
    </r>
  </si>
  <si>
    <r>
      <rPr>
        <b/>
        <sz val="10"/>
        <rFont val="宋体"/>
        <charset val="134"/>
      </rPr>
      <t>八、土地出让</t>
    </r>
  </si>
  <si>
    <r>
      <rPr>
        <sz val="10"/>
        <rFont val="宋体"/>
        <charset val="134"/>
      </rPr>
      <t>编制</t>
    </r>
    <r>
      <rPr>
        <sz val="10"/>
        <rFont val="Times New Roman"/>
        <charset val="134"/>
      </rPr>
      <t>2020</t>
    </r>
    <r>
      <rPr>
        <sz val="10"/>
        <rFont val="宋体"/>
        <charset val="134"/>
      </rPr>
      <t>年度国有建设用地供应计划</t>
    </r>
  </si>
  <si>
    <r>
      <rPr>
        <sz val="10"/>
        <rFont val="宋体"/>
        <charset val="134"/>
      </rPr>
      <t>供应计划成果通过确认可以使用</t>
    </r>
  </si>
  <si>
    <r>
      <rPr>
        <sz val="10"/>
        <rFont val="宋体"/>
        <charset val="134"/>
      </rPr>
      <t>全年供地计划</t>
    </r>
  </si>
  <si>
    <r>
      <rPr>
        <sz val="10"/>
        <rFont val="Times New Roman"/>
        <charset val="134"/>
      </rPr>
      <t>2277</t>
    </r>
    <r>
      <rPr>
        <sz val="10"/>
        <rFont val="宋体"/>
        <charset val="134"/>
      </rPr>
      <t>亩</t>
    </r>
  </si>
  <si>
    <r>
      <rPr>
        <sz val="10"/>
        <rFont val="Times New Roman"/>
        <charset val="134"/>
      </rPr>
      <t>2037.85</t>
    </r>
    <r>
      <rPr>
        <sz val="10"/>
        <rFont val="宋体"/>
        <charset val="134"/>
      </rPr>
      <t>亩</t>
    </r>
  </si>
  <si>
    <r>
      <rPr>
        <sz val="10"/>
        <rFont val="宋体"/>
        <charset val="134"/>
      </rPr>
      <t>经营性地土地挂牌出让率</t>
    </r>
  </si>
  <si>
    <r>
      <rPr>
        <sz val="10"/>
        <rFont val="宋体"/>
        <charset val="134"/>
      </rPr>
      <t>公益性和基础设施项目划拨率</t>
    </r>
  </si>
  <si>
    <r>
      <rPr>
        <b/>
        <sz val="10"/>
        <rFont val="宋体"/>
        <charset val="134"/>
      </rPr>
      <t>九、执法检查</t>
    </r>
  </si>
  <si>
    <r>
      <rPr>
        <b/>
        <sz val="10"/>
        <rFont val="Times New Roman"/>
        <charset val="134"/>
      </rPr>
      <t>1.</t>
    </r>
    <r>
      <rPr>
        <b/>
        <sz val="10"/>
        <rFont val="宋体"/>
        <charset val="134"/>
      </rPr>
      <t>卫片执法检查</t>
    </r>
  </si>
  <si>
    <r>
      <rPr>
        <sz val="10"/>
        <rFont val="宋体"/>
        <charset val="134"/>
      </rPr>
      <t>对违法图斑立案率</t>
    </r>
  </si>
  <si>
    <r>
      <rPr>
        <sz val="10"/>
        <rFont val="宋体"/>
        <charset val="134"/>
      </rPr>
      <t>对违法图斑整改率</t>
    </r>
  </si>
  <si>
    <r>
      <rPr>
        <sz val="10"/>
        <rFont val="宋体"/>
        <charset val="134"/>
      </rPr>
      <t>未达</t>
    </r>
    <r>
      <rPr>
        <sz val="10"/>
        <rFont val="Times New Roman"/>
        <charset val="134"/>
      </rPr>
      <t>100%</t>
    </r>
  </si>
  <si>
    <r>
      <rPr>
        <sz val="10"/>
        <rFont val="Times New Roman"/>
        <charset val="134"/>
      </rPr>
      <t>2.</t>
    </r>
    <r>
      <rPr>
        <sz val="10"/>
        <rFont val="宋体"/>
        <charset val="134"/>
      </rPr>
      <t>农房乱占耕地专项行动</t>
    </r>
  </si>
  <si>
    <r>
      <rPr>
        <sz val="10"/>
        <rFont val="宋体"/>
        <charset val="134"/>
      </rPr>
      <t>实地摸排覆盖率</t>
    </r>
  </si>
  <si>
    <r>
      <rPr>
        <sz val="10"/>
        <rFont val="宋体"/>
        <charset val="134"/>
      </rPr>
      <t>摸排任务完成率</t>
    </r>
  </si>
  <si>
    <r>
      <rPr>
        <sz val="10"/>
        <rFont val="宋体"/>
        <charset val="134"/>
      </rPr>
      <t>上报系统及时率</t>
    </r>
  </si>
  <si>
    <r>
      <rPr>
        <sz val="10"/>
        <rFont val="Times New Roman"/>
        <charset val="134"/>
      </rPr>
      <t>3.</t>
    </r>
    <r>
      <rPr>
        <sz val="10"/>
        <rFont val="宋体"/>
        <charset val="134"/>
      </rPr>
      <t>自然资源动态巡查</t>
    </r>
  </si>
  <si>
    <r>
      <rPr>
        <sz val="10"/>
        <rFont val="宋体"/>
        <charset val="134"/>
      </rPr>
      <t>自然资源动态巡查次数</t>
    </r>
  </si>
  <si>
    <r>
      <rPr>
        <sz val="10"/>
        <rFont val="Times New Roman"/>
        <charset val="134"/>
      </rPr>
      <t>180</t>
    </r>
    <r>
      <rPr>
        <sz val="10"/>
        <rFont val="宋体"/>
        <charset val="134"/>
      </rPr>
      <t>次以上</t>
    </r>
  </si>
  <si>
    <r>
      <rPr>
        <sz val="10"/>
        <rFont val="Times New Roman"/>
        <charset val="134"/>
      </rPr>
      <t>175</t>
    </r>
    <r>
      <rPr>
        <sz val="10"/>
        <rFont val="宋体"/>
        <charset val="134"/>
      </rPr>
      <t>次</t>
    </r>
  </si>
  <si>
    <r>
      <rPr>
        <sz val="10"/>
        <rFont val="宋体"/>
        <charset val="134"/>
      </rPr>
      <t>对发现的违法行为制止率</t>
    </r>
  </si>
  <si>
    <r>
      <rPr>
        <sz val="10"/>
        <rFont val="宋体"/>
        <charset val="134"/>
      </rPr>
      <t>未发生未制止情况</t>
    </r>
  </si>
  <si>
    <r>
      <rPr>
        <b/>
        <sz val="10"/>
        <rFont val="宋体"/>
        <charset val="134"/>
      </rPr>
      <t>十、生态治理和地质灾害防治工作</t>
    </r>
  </si>
  <si>
    <r>
      <rPr>
        <sz val="10"/>
        <rFont val="宋体"/>
        <charset val="134"/>
      </rPr>
      <t>对关停矿山编制生态修复方案的数量</t>
    </r>
  </si>
  <si>
    <r>
      <rPr>
        <sz val="10"/>
        <rFont val="Times New Roman"/>
        <charset val="134"/>
      </rPr>
      <t>6</t>
    </r>
    <r>
      <rPr>
        <sz val="10"/>
        <rFont val="宋体"/>
        <charset val="134"/>
      </rPr>
      <t>家</t>
    </r>
  </si>
  <si>
    <r>
      <rPr>
        <sz val="10"/>
        <rFont val="宋体"/>
        <charset val="134"/>
      </rPr>
      <t>地质灾害应急演练</t>
    </r>
  </si>
  <si>
    <r>
      <rPr>
        <sz val="10"/>
        <rFont val="Times New Roman"/>
        <charset val="134"/>
      </rPr>
      <t>1</t>
    </r>
    <r>
      <rPr>
        <sz val="10"/>
        <rFont val="宋体"/>
        <charset val="134"/>
      </rPr>
      <t>次</t>
    </r>
  </si>
  <si>
    <r>
      <rPr>
        <b/>
        <sz val="10"/>
        <rFont val="宋体"/>
        <charset val="134"/>
      </rPr>
      <t>十一、综治维稳</t>
    </r>
  </si>
  <si>
    <r>
      <rPr>
        <sz val="10"/>
        <rFont val="宋体"/>
        <charset val="134"/>
      </rPr>
      <t>各类信访投诉办结率</t>
    </r>
  </si>
  <si>
    <r>
      <rPr>
        <sz val="10"/>
        <rFont val="宋体"/>
        <charset val="134"/>
      </rPr>
      <t>全年群众性上访事件</t>
    </r>
  </si>
  <si>
    <r>
      <rPr>
        <b/>
        <sz val="10"/>
        <rFont val="宋体"/>
        <charset val="134"/>
      </rPr>
      <t>十二、行政效能</t>
    </r>
  </si>
  <si>
    <r>
      <rPr>
        <sz val="10"/>
        <rFont val="宋体"/>
        <charset val="134"/>
      </rPr>
      <t>市政府绩效考评</t>
    </r>
  </si>
  <si>
    <r>
      <rPr>
        <sz val="10"/>
        <rFont val="宋体"/>
        <charset val="134"/>
      </rPr>
      <t>优秀单位</t>
    </r>
  </si>
  <si>
    <r>
      <rPr>
        <sz val="10"/>
        <rFont val="宋体"/>
        <charset val="134"/>
      </rPr>
      <t>全年无班子党风廉政方面的违纪问题</t>
    </r>
  </si>
  <si>
    <r>
      <rPr>
        <b/>
        <sz val="10"/>
        <rFont val="宋体"/>
        <charset val="134"/>
      </rPr>
      <t>十三、满意度</t>
    </r>
  </si>
  <si>
    <r>
      <rPr>
        <sz val="10"/>
        <rFont val="宋体"/>
        <charset val="134"/>
      </rPr>
      <t>辖区内居民满意度</t>
    </r>
  </si>
  <si>
    <r>
      <rPr>
        <sz val="10"/>
        <rFont val="Times New Roman"/>
        <charset val="134"/>
      </rPr>
      <t>90%</t>
    </r>
    <r>
      <rPr>
        <sz val="10"/>
        <rFont val="宋体"/>
        <charset val="134"/>
      </rPr>
      <t>以上</t>
    </r>
  </si>
  <si>
    <r>
      <rPr>
        <sz val="12"/>
        <rFont val="宋体"/>
        <charset val="134"/>
      </rPr>
      <t>附表</t>
    </r>
    <r>
      <rPr>
        <sz val="12"/>
        <rFont val="Times New Roman"/>
        <charset val="134"/>
      </rPr>
      <t>5</t>
    </r>
  </si>
  <si>
    <r>
      <rPr>
        <b/>
        <sz val="16"/>
        <rFont val="Times New Roman"/>
        <charset val="134"/>
      </rPr>
      <t>2020</t>
    </r>
    <r>
      <rPr>
        <b/>
        <sz val="16"/>
        <rFont val="宋体"/>
        <charset val="134"/>
      </rPr>
      <t>年常德市自然资源和规划局高新区分局项目支出汇总表</t>
    </r>
  </si>
  <si>
    <t>单位：万元</t>
  </si>
  <si>
    <t>序号</t>
  </si>
  <si>
    <t>项目名称</t>
  </si>
  <si>
    <t>年初预算</t>
  </si>
  <si>
    <t>上年结转</t>
  </si>
  <si>
    <t>本年预算收入</t>
  </si>
  <si>
    <t>可执行指标</t>
  </si>
  <si>
    <t>实际支出金额</t>
  </si>
  <si>
    <t>指标结转结余</t>
  </si>
  <si>
    <t>卫片执法检查</t>
  </si>
  <si>
    <t>执法检查</t>
  </si>
  <si>
    <t>院落维修</t>
  </si>
  <si>
    <t>项目土地利用总体规划</t>
  </si>
  <si>
    <t>测绘费</t>
  </si>
  <si>
    <t>土地报批编制论证报告</t>
  </si>
  <si>
    <t>储备计划编制</t>
  </si>
  <si>
    <t>耕地分等定级</t>
  </si>
  <si>
    <t>商居地块林块报批</t>
  </si>
  <si>
    <t>供地计划</t>
  </si>
  <si>
    <r>
      <rPr>
        <sz val="11"/>
        <rFont val="Times New Roman"/>
        <charset val="134"/>
      </rPr>
      <t>“</t>
    </r>
    <r>
      <rPr>
        <sz val="11"/>
        <rFont val="宋体"/>
        <charset val="134"/>
      </rPr>
      <t>三调</t>
    </r>
    <r>
      <rPr>
        <sz val="11"/>
        <rFont val="Times New Roman"/>
        <charset val="134"/>
      </rPr>
      <t>”</t>
    </r>
    <r>
      <rPr>
        <sz val="11"/>
        <rFont val="宋体"/>
        <charset val="134"/>
      </rPr>
      <t>经费</t>
    </r>
  </si>
  <si>
    <t>土地评估费用</t>
  </si>
  <si>
    <t>集约、节约用地评估报告</t>
  </si>
  <si>
    <t>不动产历史数据整合</t>
  </si>
  <si>
    <r>
      <rPr>
        <sz val="11"/>
        <rFont val="Times New Roman"/>
        <charset val="134"/>
      </rPr>
      <t>2019</t>
    </r>
    <r>
      <rPr>
        <sz val="11"/>
        <rFont val="宋体"/>
        <charset val="134"/>
      </rPr>
      <t>年高新区企业用地不动产登记数据融合补测工作（</t>
    </r>
    <r>
      <rPr>
        <sz val="11"/>
        <rFont val="Times New Roman"/>
        <charset val="134"/>
      </rPr>
      <t>109</t>
    </r>
    <r>
      <rPr>
        <sz val="11"/>
        <rFont val="宋体"/>
        <charset val="134"/>
      </rPr>
      <t>个企业）</t>
    </r>
  </si>
  <si>
    <t>网络维护费用（不动产登记平台）</t>
  </si>
  <si>
    <t>临聘人员经费</t>
  </si>
  <si>
    <t>征拆专项</t>
  </si>
  <si>
    <t>摄像头专项</t>
  </si>
  <si>
    <t>九块地摄像头安装费</t>
  </si>
  <si>
    <t>宅基地确权发证专项</t>
  </si>
  <si>
    <r>
      <rPr>
        <sz val="11"/>
        <rFont val="Times New Roman"/>
        <charset val="134"/>
      </rPr>
      <t>2019</t>
    </r>
    <r>
      <rPr>
        <sz val="11"/>
        <rFont val="宋体"/>
        <charset val="134"/>
      </rPr>
      <t>年</t>
    </r>
    <r>
      <rPr>
        <sz val="11"/>
        <rFont val="Times New Roman"/>
        <charset val="134"/>
      </rPr>
      <t>“</t>
    </r>
    <r>
      <rPr>
        <sz val="11"/>
        <rFont val="宋体"/>
        <charset val="134"/>
      </rPr>
      <t>空心房</t>
    </r>
    <r>
      <rPr>
        <sz val="11"/>
        <rFont val="Times New Roman"/>
        <charset val="134"/>
      </rPr>
      <t>”</t>
    </r>
    <r>
      <rPr>
        <sz val="11"/>
        <rFont val="宋体"/>
        <charset val="134"/>
      </rPr>
      <t>整治项目</t>
    </r>
  </si>
  <si>
    <t>增减挂钩项目实施工程专项（空心房整治）</t>
  </si>
  <si>
    <t>村庄规划专项</t>
  </si>
  <si>
    <t>风评专项（社会风险评估）</t>
  </si>
  <si>
    <t>地质灾害防治专项</t>
  </si>
  <si>
    <t>储备地块围墙修建专项</t>
  </si>
  <si>
    <r>
      <rPr>
        <sz val="11"/>
        <rFont val="Times New Roman"/>
        <charset val="134"/>
      </rPr>
      <t>19</t>
    </r>
    <r>
      <rPr>
        <sz val="11"/>
        <rFont val="宋体"/>
        <charset val="134"/>
      </rPr>
      <t>年度土地节约利用评价服务费本年专项</t>
    </r>
  </si>
  <si>
    <r>
      <rPr>
        <sz val="11"/>
        <rFont val="Times New Roman"/>
        <charset val="134"/>
      </rPr>
      <t>2019</t>
    </r>
    <r>
      <rPr>
        <sz val="11"/>
        <rFont val="宋体"/>
        <charset val="134"/>
      </rPr>
      <t>年国土测绘和放样费用包干专项</t>
    </r>
  </si>
  <si>
    <r>
      <rPr>
        <sz val="11"/>
        <rFont val="Times New Roman"/>
        <charset val="134"/>
      </rPr>
      <t>2019</t>
    </r>
    <r>
      <rPr>
        <sz val="11"/>
        <rFont val="宋体"/>
        <charset val="134"/>
      </rPr>
      <t>年违法占用耕地图斑整改复垦</t>
    </r>
  </si>
  <si>
    <r>
      <rPr>
        <sz val="11"/>
        <rFont val="宋体"/>
        <charset val="134"/>
      </rPr>
      <t>付广恒</t>
    </r>
    <r>
      <rPr>
        <sz val="11"/>
        <rFont val="Times New Roman"/>
        <charset val="134"/>
      </rPr>
      <t>19</t>
    </r>
    <r>
      <rPr>
        <sz val="11"/>
        <rFont val="宋体"/>
        <charset val="134"/>
      </rPr>
      <t>年度增减挂钩工程款</t>
    </r>
  </si>
  <si>
    <t>合计</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</si>
</sst>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
    <numFmt numFmtId="178" formatCode="0.00_ "/>
  </numFmts>
  <fonts count="45">
    <font>
      <sz val="12"/>
      <name val="宋体"/>
      <charset val="134"/>
    </font>
    <font>
      <sz val="12"/>
      <name val="Times New Roman"/>
      <charset val="134"/>
    </font>
    <font>
      <sz val="11"/>
      <name val="Times New Roman"/>
      <charset val="134"/>
    </font>
    <font>
      <b/>
      <sz val="11"/>
      <name val="Times New Roman"/>
      <charset val="134"/>
    </font>
    <font>
      <sz val="10"/>
      <name val="Times New Roman"/>
      <charset val="134"/>
    </font>
    <font>
      <b/>
      <sz val="16"/>
      <name val="Times New Roman"/>
      <charset val="134"/>
    </font>
    <font>
      <b/>
      <sz val="14"/>
      <name val="Times New Roman"/>
      <charset val="134"/>
    </font>
    <font>
      <b/>
      <sz val="11"/>
      <name val="宋体"/>
      <charset val="134"/>
    </font>
    <font>
      <sz val="11"/>
      <name val="宋体"/>
      <charset val="134"/>
    </font>
    <font>
      <sz val="10"/>
      <name val="宋体"/>
      <charset val="134"/>
    </font>
    <font>
      <b/>
      <sz val="10"/>
      <name val="Times New Roman"/>
      <charset val="134"/>
    </font>
    <font>
      <sz val="12"/>
      <name val="宋体"/>
      <charset val="134"/>
      <scheme val="minor"/>
    </font>
    <font>
      <b/>
      <sz val="12"/>
      <name val="宋体"/>
      <charset val="134"/>
    </font>
    <font>
      <b/>
      <sz val="16"/>
      <name val="宋体"/>
      <charset val="134"/>
    </font>
    <font>
      <b/>
      <sz val="12"/>
      <name val="Times New Roman"/>
      <charset val="134"/>
    </font>
    <font>
      <sz val="12"/>
      <name val="仿宋"/>
      <charset val="134"/>
    </font>
    <font>
      <b/>
      <sz val="11"/>
      <name val="仿宋"/>
      <charset val="134"/>
    </font>
    <font>
      <b/>
      <sz val="8"/>
      <name val="仿宋"/>
      <charset val="134"/>
    </font>
    <font>
      <sz val="12"/>
      <name val="Times New Roman"/>
      <charset val="0"/>
    </font>
    <font>
      <b/>
      <sz val="12"/>
      <name val="仿宋"/>
      <charset val="134"/>
    </font>
    <font>
      <sz val="11"/>
      <name val="仿宋"/>
      <charset val="134"/>
    </font>
    <font>
      <sz val="10"/>
      <name val="仿宋"/>
      <charset val="134"/>
    </font>
    <font>
      <sz val="11"/>
      <color theme="0"/>
      <name val="宋体"/>
      <charset val="0"/>
      <scheme val="minor"/>
    </font>
    <font>
      <sz val="11"/>
      <color rgb="FF9C0006"/>
      <name val="宋体"/>
      <charset val="0"/>
      <scheme val="minor"/>
    </font>
    <font>
      <sz val="11"/>
      <color theme="1"/>
      <name val="宋体"/>
      <charset val="134"/>
      <scheme val="minor"/>
    </font>
    <font>
      <u/>
      <sz val="11"/>
      <color rgb="FF800080"/>
      <name val="宋体"/>
      <charset val="0"/>
      <scheme val="minor"/>
    </font>
    <font>
      <b/>
      <sz val="18"/>
      <color theme="3"/>
      <name val="宋体"/>
      <charset val="134"/>
      <scheme val="minor"/>
    </font>
    <font>
      <b/>
      <sz val="15"/>
      <color theme="3"/>
      <name val="宋体"/>
      <charset val="134"/>
      <scheme val="minor"/>
    </font>
    <font>
      <sz val="11"/>
      <color theme="1"/>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indexed="8"/>
      <name val="宋体"/>
      <charset val="134"/>
    </font>
    <font>
      <b/>
      <sz val="10"/>
      <name val="宋体"/>
      <charset val="134"/>
    </font>
    <font>
      <b/>
      <sz val="16"/>
      <name val="仿宋"/>
      <charset val="134"/>
    </font>
  </fonts>
  <fills count="34">
    <fill>
      <patternFill patternType="none"/>
    </fill>
    <fill>
      <patternFill patternType="gray125"/>
    </fill>
    <fill>
      <patternFill patternType="solid">
        <fgColor rgb="FF92D050"/>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24" fillId="0" borderId="0" applyFont="0" applyFill="0" applyBorder="0" applyAlignment="0" applyProtection="0">
      <alignment vertical="center"/>
    </xf>
    <xf numFmtId="0" fontId="28" fillId="8" borderId="0" applyNumberFormat="0" applyBorder="0" applyAlignment="0" applyProtection="0">
      <alignment vertical="center"/>
    </xf>
    <xf numFmtId="0" fontId="29" fillId="10" borderId="10"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8" fillId="9" borderId="0" applyNumberFormat="0" applyBorder="0" applyAlignment="0" applyProtection="0">
      <alignment vertical="center"/>
    </xf>
    <xf numFmtId="0" fontId="23" fillId="4" borderId="0" applyNumberFormat="0" applyBorder="0" applyAlignment="0" applyProtection="0">
      <alignment vertical="center"/>
    </xf>
    <xf numFmtId="43" fontId="24" fillId="0" borderId="0" applyFont="0" applyFill="0" applyBorder="0" applyAlignment="0" applyProtection="0">
      <alignment vertical="center"/>
    </xf>
    <xf numFmtId="0" fontId="22" fillId="1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xf numFmtId="0" fontId="25" fillId="0" borderId="0" applyNumberFormat="0" applyFill="0" applyBorder="0" applyAlignment="0" applyProtection="0">
      <alignment vertical="center"/>
    </xf>
    <xf numFmtId="0" fontId="24" fillId="6" borderId="8" applyNumberFormat="0" applyFont="0" applyAlignment="0" applyProtection="0">
      <alignment vertical="center"/>
    </xf>
    <xf numFmtId="0" fontId="22" fillId="3"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43" fontId="0" fillId="0" borderId="0" applyFont="0" applyFill="0" applyBorder="0" applyAlignment="0" applyProtection="0">
      <alignment vertical="center"/>
    </xf>
    <xf numFmtId="0" fontId="27" fillId="0" borderId="9" applyNumberFormat="0" applyFill="0" applyAlignment="0" applyProtection="0">
      <alignment vertical="center"/>
    </xf>
    <xf numFmtId="9" fontId="0" fillId="0" borderId="0" applyFont="0" applyFill="0" applyBorder="0" applyAlignment="0" applyProtection="0">
      <alignment vertical="center"/>
    </xf>
    <xf numFmtId="0" fontId="36" fillId="0" borderId="9" applyNumberFormat="0" applyFill="0" applyAlignment="0" applyProtection="0">
      <alignment vertical="center"/>
    </xf>
    <xf numFmtId="0" fontId="22" fillId="18" borderId="0" applyNumberFormat="0" applyBorder="0" applyAlignment="0" applyProtection="0">
      <alignment vertical="center"/>
    </xf>
    <xf numFmtId="0" fontId="33" fillId="0" borderId="13" applyNumberFormat="0" applyFill="0" applyAlignment="0" applyProtection="0">
      <alignment vertical="center"/>
    </xf>
    <xf numFmtId="0" fontId="22" fillId="5" borderId="0" applyNumberFormat="0" applyBorder="0" applyAlignment="0" applyProtection="0">
      <alignment vertical="center"/>
    </xf>
    <xf numFmtId="0" fontId="35" fillId="15" borderId="12" applyNumberFormat="0" applyAlignment="0" applyProtection="0">
      <alignment vertical="center"/>
    </xf>
    <xf numFmtId="0" fontId="39" fillId="15" borderId="10" applyNumberFormat="0" applyAlignment="0" applyProtection="0">
      <alignment vertical="center"/>
    </xf>
    <xf numFmtId="0" fontId="40" fillId="22" borderId="15" applyNumberFormat="0" applyAlignment="0" applyProtection="0">
      <alignment vertical="center"/>
    </xf>
    <xf numFmtId="0" fontId="28" fillId="11" borderId="0" applyNumberFormat="0" applyBorder="0" applyAlignment="0" applyProtection="0">
      <alignment vertical="center"/>
    </xf>
    <xf numFmtId="0" fontId="22" fillId="7" borderId="0" applyNumberFormat="0" applyBorder="0" applyAlignment="0" applyProtection="0">
      <alignment vertical="center"/>
    </xf>
    <xf numFmtId="0" fontId="32" fillId="0" borderId="11" applyNumberFormat="0" applyFill="0" applyAlignment="0" applyProtection="0">
      <alignment vertical="center"/>
    </xf>
    <xf numFmtId="0" fontId="37" fillId="0" borderId="14" applyNumberFormat="0" applyFill="0" applyAlignment="0" applyProtection="0">
      <alignment vertical="center"/>
    </xf>
    <xf numFmtId="0" fontId="41" fillId="24" borderId="0" applyNumberFormat="0" applyBorder="0" applyAlignment="0" applyProtection="0">
      <alignment vertical="center"/>
    </xf>
    <xf numFmtId="0" fontId="38" fillId="19" borderId="0" applyNumberFormat="0" applyBorder="0" applyAlignment="0" applyProtection="0">
      <alignment vertical="center"/>
    </xf>
    <xf numFmtId="0" fontId="28" fillId="13" borderId="0" applyNumberFormat="0" applyBorder="0" applyAlignment="0" applyProtection="0">
      <alignment vertical="center"/>
    </xf>
    <xf numFmtId="0" fontId="22" fillId="17" borderId="0" applyNumberFormat="0" applyBorder="0" applyAlignment="0" applyProtection="0">
      <alignment vertical="center"/>
    </xf>
    <xf numFmtId="0" fontId="28" fillId="21" borderId="0" applyNumberFormat="0" applyBorder="0" applyAlignment="0" applyProtection="0">
      <alignment vertical="center"/>
    </xf>
    <xf numFmtId="0" fontId="28" fillId="16" borderId="0" applyNumberFormat="0" applyBorder="0" applyAlignment="0" applyProtection="0">
      <alignment vertical="center"/>
    </xf>
    <xf numFmtId="0" fontId="28" fillId="23" borderId="0" applyNumberFormat="0" applyBorder="0" applyAlignment="0" applyProtection="0">
      <alignment vertical="center"/>
    </xf>
    <xf numFmtId="0" fontId="28" fillId="14" borderId="0" applyNumberFormat="0" applyBorder="0" applyAlignment="0" applyProtection="0">
      <alignment vertical="center"/>
    </xf>
    <xf numFmtId="0" fontId="22" fillId="20" borderId="0" applyNumberFormat="0" applyBorder="0" applyAlignment="0" applyProtection="0">
      <alignment vertical="center"/>
    </xf>
    <xf numFmtId="0" fontId="22" fillId="27" borderId="0" applyNumberFormat="0" applyBorder="0" applyAlignment="0" applyProtection="0">
      <alignment vertical="center"/>
    </xf>
    <xf numFmtId="0" fontId="28" fillId="26" borderId="0" applyNumberFormat="0" applyBorder="0" applyAlignment="0" applyProtection="0">
      <alignment vertical="center"/>
    </xf>
    <xf numFmtId="0" fontId="28" fillId="30" borderId="0" applyNumberFormat="0" applyBorder="0" applyAlignment="0" applyProtection="0">
      <alignment vertical="center"/>
    </xf>
    <xf numFmtId="0" fontId="22" fillId="25" borderId="0" applyNumberFormat="0" applyBorder="0" applyAlignment="0" applyProtection="0">
      <alignment vertical="center"/>
    </xf>
    <xf numFmtId="0" fontId="28" fillId="31" borderId="0" applyNumberFormat="0" applyBorder="0" applyAlignment="0" applyProtection="0">
      <alignment vertical="center"/>
    </xf>
    <xf numFmtId="0" fontId="22" fillId="33" borderId="0" applyNumberFormat="0" applyBorder="0" applyAlignment="0" applyProtection="0">
      <alignment vertical="center"/>
    </xf>
    <xf numFmtId="0" fontId="22" fillId="29" borderId="0" applyNumberFormat="0" applyBorder="0" applyAlignment="0" applyProtection="0">
      <alignment vertical="center"/>
    </xf>
    <xf numFmtId="0" fontId="28" fillId="32" borderId="0" applyNumberFormat="0" applyBorder="0" applyAlignment="0" applyProtection="0">
      <alignment vertical="center"/>
    </xf>
    <xf numFmtId="0" fontId="22" fillId="28" borderId="0" applyNumberFormat="0" applyBorder="0" applyAlignment="0" applyProtection="0">
      <alignment vertical="center"/>
    </xf>
    <xf numFmtId="0" fontId="0" fillId="0" borderId="0">
      <alignment vertical="center"/>
    </xf>
    <xf numFmtId="0" fontId="42" fillId="0" borderId="0">
      <alignment vertical="center"/>
    </xf>
    <xf numFmtId="0" fontId="0" fillId="0" borderId="0"/>
  </cellStyleXfs>
  <cellXfs count="216">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0"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4" fontId="2" fillId="0" borderId="1" xfId="0" applyNumberFormat="1" applyFont="1" applyFill="1" applyBorder="1" applyAlignment="1">
      <alignment horizontal="right" vertical="center" shrinkToFit="1"/>
    </xf>
    <xf numFmtId="4" fontId="2"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xf numFmtId="0" fontId="4" fillId="0" borderId="0" xfId="0" applyFont="1" applyFill="1" applyAlignment="1">
      <alignment horizontal="center"/>
    </xf>
    <xf numFmtId="0" fontId="2" fillId="0" borderId="0" xfId="0" applyFont="1" applyFill="1" applyAlignment="1">
      <alignment wrapText="1"/>
    </xf>
    <xf numFmtId="0" fontId="2" fillId="0" borderId="0" xfId="0" applyFont="1" applyFill="1" applyAlignment="1">
      <alignment horizontal="center" wrapText="1"/>
    </xf>
    <xf numFmtId="10" fontId="2" fillId="0" borderId="0" xfId="11" applyNumberFormat="1" applyFont="1" applyFill="1" applyAlignment="1">
      <alignment horizontal="center"/>
    </xf>
    <xf numFmtId="0" fontId="9"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0" fontId="4" fillId="0" borderId="0" xfId="11"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10" fontId="7" fillId="0" borderId="1" xfId="1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xf>
    <xf numFmtId="10" fontId="4" fillId="0" borderId="1" xfId="11" applyNumberFormat="1" applyFont="1" applyFill="1" applyBorder="1" applyAlignment="1">
      <alignment horizontal="center" vertical="center"/>
    </xf>
    <xf numFmtId="0" fontId="4" fillId="0" borderId="1" xfId="0" applyFont="1" applyFill="1" applyBorder="1" applyAlignment="1">
      <alignment horizontal="center" vertical="center" wrapText="1"/>
    </xf>
    <xf numFmtId="10" fontId="4" fillId="0" borderId="1" xfId="11" applyNumberFormat="1" applyFont="1" applyFill="1" applyBorder="1" applyAlignment="1">
      <alignment horizontal="center" vertical="center" wrapText="1"/>
    </xf>
    <xf numFmtId="0" fontId="10" fillId="0" borderId="1" xfId="0" applyFont="1" applyFill="1" applyBorder="1" applyAlignment="1">
      <alignment horizontal="justify" wrapText="1"/>
    </xf>
    <xf numFmtId="9" fontId="4" fillId="0" borderId="1" xfId="11" applyFont="1" applyFill="1" applyBorder="1" applyAlignment="1">
      <alignment horizontal="center" vertical="center"/>
    </xf>
    <xf numFmtId="0" fontId="4" fillId="0" borderId="1" xfId="0" applyFont="1" applyFill="1" applyBorder="1" applyAlignment="1">
      <alignment horizontal="justify" wrapText="1"/>
    </xf>
    <xf numFmtId="9" fontId="4" fillId="0" borderId="1" xfId="11" applyNumberFormat="1" applyFont="1" applyFill="1" applyBorder="1" applyAlignment="1">
      <alignment horizontal="center" vertical="center"/>
    </xf>
    <xf numFmtId="1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0" fontId="4" fillId="0" borderId="1"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10" fontId="1" fillId="0" borderId="0" xfId="11" applyNumberFormat="1" applyFont="1"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Border="1" applyAlignment="1">
      <alignment horizontal="center" vertical="center"/>
    </xf>
    <xf numFmtId="0" fontId="4" fillId="0" borderId="0" xfId="0" applyFont="1" applyFill="1" applyBorder="1" applyAlignment="1"/>
    <xf numFmtId="0" fontId="10" fillId="0" borderId="0" xfId="0" applyFont="1" applyFill="1" applyBorder="1" applyAlignment="1">
      <alignment vertical="center"/>
    </xf>
    <xf numFmtId="0" fontId="11" fillId="0" borderId="0" xfId="0" applyFont="1" applyFill="1" applyAlignment="1"/>
    <xf numFmtId="0" fontId="11" fillId="0" borderId="0" xfId="0" applyFont="1" applyFill="1" applyAlignment="1">
      <alignment horizontal="center"/>
    </xf>
    <xf numFmtId="0" fontId="12" fillId="0" borderId="0" xfId="0" applyFont="1" applyFill="1" applyBorder="1" applyAlignment="1">
      <alignment vertical="center"/>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4" fillId="0" borderId="1" xfId="0" applyFont="1" applyFill="1" applyBorder="1" applyAlignment="1">
      <alignment vertical="center"/>
    </xf>
    <xf numFmtId="0" fontId="9" fillId="0" borderId="1" xfId="0" applyFont="1" applyFill="1" applyBorder="1" applyAlignment="1">
      <alignment horizontal="center" vertical="center" wrapText="1"/>
    </xf>
    <xf numFmtId="0" fontId="4" fillId="0" borderId="1" xfId="0" applyFont="1" applyFill="1" applyBorder="1" applyAlignment="1"/>
    <xf numFmtId="0" fontId="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4" fillId="0" borderId="1" xfId="11" applyNumberFormat="1" applyFont="1" applyFill="1" applyBorder="1" applyAlignment="1">
      <alignment horizontal="left" vertical="center" wrapText="1"/>
    </xf>
    <xf numFmtId="10" fontId="4" fillId="0" borderId="1" xfId="11" applyNumberFormat="1" applyFont="1" applyFill="1" applyBorder="1" applyAlignment="1">
      <alignment horizontal="left" vertical="center" wrapText="1"/>
    </xf>
    <xf numFmtId="0" fontId="4" fillId="0" borderId="0" xfId="11" applyNumberFormat="1" applyFont="1" applyFill="1" applyBorder="1" applyAlignment="1" applyProtection="1">
      <alignment vertical="center"/>
    </xf>
    <xf numFmtId="10" fontId="4" fillId="0" borderId="0" xfId="11" applyNumberFormat="1" applyFont="1" applyFill="1" applyBorder="1" applyAlignment="1">
      <alignment vertical="center"/>
    </xf>
    <xf numFmtId="0" fontId="10" fillId="0" borderId="1" xfId="0" applyFont="1" applyFill="1" applyBorder="1" applyAlignment="1">
      <alignment horizontal="justify" vertical="center"/>
    </xf>
    <xf numFmtId="178" fontId="10" fillId="0" borderId="1"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Font="1" applyFill="1"/>
    <xf numFmtId="0" fontId="14" fillId="0" borderId="0" xfId="0" applyFont="1" applyFill="1"/>
    <xf numFmtId="0" fontId="1" fillId="0" borderId="0" xfId="0" applyFont="1" applyFill="1" applyAlignment="1">
      <alignment horizontal="center"/>
    </xf>
    <xf numFmtId="43" fontId="1" fillId="0" borderId="0" xfId="0" applyNumberFormat="1" applyFont="1" applyFill="1" applyAlignment="1">
      <alignment horizontal="center"/>
    </xf>
    <xf numFmtId="4" fontId="1" fillId="0" borderId="0" xfId="0" applyNumberFormat="1" applyFont="1" applyFill="1" applyAlignment="1">
      <alignment horizontal="center"/>
    </xf>
    <xf numFmtId="4" fontId="1" fillId="0" borderId="0" xfId="0" applyNumberFormat="1" applyFont="1" applyFill="1" applyAlignment="1">
      <alignment horizontal="center" wrapText="1"/>
    </xf>
    <xf numFmtId="4" fontId="1" fillId="0" borderId="0" xfId="0" applyNumberFormat="1" applyFont="1" applyFill="1" applyAlignment="1">
      <alignment wrapText="1"/>
    </xf>
    <xf numFmtId="4" fontId="1" fillId="0" borderId="0" xfId="0" applyNumberFormat="1" applyFont="1" applyFill="1" applyBorder="1" applyAlignment="1">
      <alignment horizontal="center"/>
    </xf>
    <xf numFmtId="0" fontId="15" fillId="0" borderId="0" xfId="51" applyFont="1" applyFill="1" applyAlignment="1">
      <alignment vertical="center"/>
    </xf>
    <xf numFmtId="0" fontId="2" fillId="0" borderId="0" xfId="52" applyFont="1" applyFill="1" applyAlignment="1">
      <alignment vertical="center" wrapText="1"/>
    </xf>
    <xf numFmtId="0" fontId="2" fillId="0" borderId="0" xfId="52" applyFont="1" applyFill="1" applyAlignment="1">
      <alignment horizontal="center" vertical="center" wrapText="1"/>
    </xf>
    <xf numFmtId="0" fontId="2" fillId="0" borderId="0" xfId="52" applyFont="1" applyFill="1" applyAlignment="1">
      <alignment horizontal="center" vertical="center"/>
    </xf>
    <xf numFmtId="43" fontId="2" fillId="0" borderId="0" xfId="52" applyNumberFormat="1" applyFont="1" applyFill="1" applyAlignment="1">
      <alignment horizontal="center" vertical="center"/>
    </xf>
    <xf numFmtId="4" fontId="2" fillId="0" borderId="0" xfId="52" applyNumberFormat="1" applyFont="1" applyFill="1" applyAlignment="1">
      <alignment horizontal="center" vertical="center"/>
    </xf>
    <xf numFmtId="4" fontId="2" fillId="0" borderId="0" xfId="52" applyNumberFormat="1" applyFont="1" applyFill="1" applyAlignment="1">
      <alignment horizontal="center" vertical="center" wrapText="1"/>
    </xf>
    <xf numFmtId="0" fontId="5" fillId="0" borderId="0" xfId="52" applyFont="1" applyFill="1" applyAlignment="1">
      <alignment horizontal="center" vertical="center"/>
    </xf>
    <xf numFmtId="43" fontId="5" fillId="0" borderId="0" xfId="52" applyNumberFormat="1" applyFont="1" applyFill="1" applyAlignment="1">
      <alignment horizontal="center" vertical="center"/>
    </xf>
    <xf numFmtId="4" fontId="5" fillId="0" borderId="0" xfId="52" applyNumberFormat="1" applyFont="1" applyFill="1" applyAlignment="1">
      <alignment horizontal="center" vertical="center"/>
    </xf>
    <xf numFmtId="4" fontId="5" fillId="0" borderId="0" xfId="52" applyNumberFormat="1" applyFont="1" applyFill="1" applyAlignment="1">
      <alignment horizontal="center" vertical="center" wrapText="1"/>
    </xf>
    <xf numFmtId="0" fontId="3" fillId="0" borderId="1" xfId="52" applyFont="1" applyFill="1" applyBorder="1" applyAlignment="1">
      <alignment horizontal="center" vertical="center" wrapText="1"/>
    </xf>
    <xf numFmtId="43" fontId="3" fillId="0" borderId="1" xfId="52" applyNumberFormat="1" applyFont="1" applyFill="1" applyBorder="1" applyAlignment="1">
      <alignment horizontal="center" vertical="center" wrapText="1"/>
    </xf>
    <xf numFmtId="4" fontId="3" fillId="0" borderId="1" xfId="52" applyNumberFormat="1" applyFont="1" applyFill="1" applyBorder="1" applyAlignment="1">
      <alignment horizontal="center" vertical="center"/>
    </xf>
    <xf numFmtId="178" fontId="3" fillId="0" borderId="1" xfId="52"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4" fontId="2" fillId="0" borderId="1" xfId="52" applyNumberFormat="1" applyFont="1" applyFill="1" applyBorder="1" applyAlignment="1">
      <alignment horizontal="center" vertical="center"/>
    </xf>
    <xf numFmtId="178" fontId="2" fillId="0" borderId="1" xfId="52" applyNumberFormat="1" applyFont="1" applyFill="1" applyBorder="1" applyAlignment="1">
      <alignment horizontal="center" vertical="center"/>
    </xf>
    <xf numFmtId="43" fontId="2" fillId="0" borderId="1" xfId="52" applyNumberFormat="1" applyFont="1" applyFill="1" applyBorder="1" applyAlignment="1">
      <alignment horizontal="center" vertical="center"/>
    </xf>
    <xf numFmtId="4" fontId="2" fillId="0" borderId="1" xfId="52" applyNumberFormat="1" applyFont="1" applyFill="1" applyBorder="1" applyAlignment="1">
      <alignment horizontal="left" vertical="center" wrapText="1"/>
    </xf>
    <xf numFmtId="178" fontId="3" fillId="0" borderId="1" xfId="52" applyNumberFormat="1" applyFont="1" applyFill="1" applyBorder="1" applyAlignment="1">
      <alignment horizontal="center" vertical="center"/>
    </xf>
    <xf numFmtId="43" fontId="3" fillId="0" borderId="1" xfId="52" applyNumberFormat="1" applyFont="1" applyFill="1" applyBorder="1" applyAlignment="1">
      <alignment horizontal="center" vertical="center"/>
    </xf>
    <xf numFmtId="0" fontId="16" fillId="0" borderId="2" xfId="52" applyFont="1" applyFill="1" applyBorder="1" applyAlignment="1">
      <alignment horizontal="center" vertical="center" wrapText="1"/>
    </xf>
    <xf numFmtId="0" fontId="2" fillId="0" borderId="2" xfId="52" applyFont="1" applyFill="1" applyBorder="1" applyAlignment="1">
      <alignment horizontal="center" vertical="center" wrapText="1"/>
    </xf>
    <xf numFmtId="9" fontId="2" fillId="0" borderId="1" xfId="11" applyFont="1" applyFill="1" applyBorder="1" applyAlignment="1" applyProtection="1">
      <alignment horizontal="center" vertical="center"/>
    </xf>
    <xf numFmtId="0" fontId="3" fillId="0" borderId="3" xfId="52" applyFont="1" applyFill="1" applyBorder="1" applyAlignment="1">
      <alignment horizontal="center" vertical="center" wrapText="1"/>
    </xf>
    <xf numFmtId="0" fontId="2" fillId="0" borderId="3" xfId="52" applyFont="1" applyFill="1" applyBorder="1" applyAlignment="1">
      <alignment horizontal="center" vertical="center" wrapText="1"/>
    </xf>
    <xf numFmtId="4" fontId="2" fillId="0" borderId="1" xfId="52" applyNumberFormat="1" applyFont="1" applyFill="1" applyBorder="1" applyAlignment="1">
      <alignment horizontal="center" vertical="center" wrapText="1"/>
    </xf>
    <xf numFmtId="4" fontId="2" fillId="0" borderId="1" xfId="52" applyNumberFormat="1" applyFont="1" applyFill="1" applyBorder="1" applyAlignment="1">
      <alignment horizontal="left" vertical="center"/>
    </xf>
    <xf numFmtId="0" fontId="3" fillId="0" borderId="4" xfId="52"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52"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4" fillId="0" borderId="1" xfId="52" applyFont="1" applyFill="1" applyBorder="1" applyAlignment="1">
      <alignment horizontal="center" vertical="center"/>
    </xf>
    <xf numFmtId="4" fontId="3" fillId="0" borderId="1" xfId="52" applyNumberFormat="1" applyFont="1" applyFill="1" applyBorder="1" applyAlignment="1">
      <alignment horizontal="center" vertical="center" wrapText="1"/>
    </xf>
    <xf numFmtId="4" fontId="17" fillId="0" borderId="1" xfId="52" applyNumberFormat="1"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xf numFmtId="4" fontId="14" fillId="0" borderId="1" xfId="0" applyNumberFormat="1" applyFont="1" applyFill="1" applyBorder="1" applyAlignment="1">
      <alignment horizontal="center"/>
    </xf>
    <xf numFmtId="43" fontId="14" fillId="0" borderId="1" xfId="0" applyNumberFormat="1" applyFont="1" applyFill="1" applyBorder="1" applyAlignment="1">
      <alignment horizontal="center"/>
    </xf>
    <xf numFmtId="4" fontId="2" fillId="0" borderId="0" xfId="52" applyNumberFormat="1" applyFont="1" applyFill="1" applyAlignment="1">
      <alignment horizontal="left" vertical="center" wrapText="1"/>
    </xf>
    <xf numFmtId="4" fontId="2" fillId="0" borderId="0" xfId="52" applyNumberFormat="1" applyFont="1" applyFill="1" applyBorder="1" applyAlignment="1">
      <alignment horizontal="center" vertical="center"/>
    </xf>
    <xf numFmtId="0" fontId="1" fillId="0" borderId="0" xfId="53" applyFont="1" applyFill="1"/>
    <xf numFmtId="4" fontId="5" fillId="0" borderId="0" xfId="52" applyNumberFormat="1" applyFont="1" applyFill="1" applyBorder="1" applyAlignment="1">
      <alignment horizontal="center" vertical="center"/>
    </xf>
    <xf numFmtId="0" fontId="0" fillId="0" borderId="0" xfId="52" applyFont="1" applyFill="1" applyAlignment="1">
      <alignment horizontal="center" vertical="center"/>
    </xf>
    <xf numFmtId="0" fontId="1" fillId="0" borderId="0" xfId="52" applyFont="1" applyFill="1" applyAlignment="1">
      <alignment horizontal="center" vertical="center"/>
    </xf>
    <xf numFmtId="4" fontId="3" fillId="0" borderId="0" xfId="52" applyNumberFormat="1" applyFont="1" applyFill="1" applyBorder="1" applyAlignment="1">
      <alignment horizontal="center" vertical="center"/>
    </xf>
    <xf numFmtId="4" fontId="3" fillId="0" borderId="5" xfId="52" applyNumberFormat="1" applyFont="1" applyFill="1" applyBorder="1" applyAlignment="1">
      <alignment horizontal="center" vertical="center"/>
    </xf>
    <xf numFmtId="4" fontId="3" fillId="0" borderId="6" xfId="52" applyNumberFormat="1" applyFont="1" applyFill="1" applyBorder="1" applyAlignment="1">
      <alignment horizontal="center" vertical="center"/>
    </xf>
    <xf numFmtId="4" fontId="3" fillId="2" borderId="1" xfId="52" applyNumberFormat="1" applyFont="1" applyFill="1" applyBorder="1" applyAlignment="1">
      <alignment horizontal="center" vertical="center"/>
    </xf>
    <xf numFmtId="4" fontId="1" fillId="0" borderId="1" xfId="0" applyNumberFormat="1" applyFont="1" applyFill="1" applyBorder="1" applyAlignment="1">
      <alignment horizontal="center"/>
    </xf>
    <xf numFmtId="4" fontId="3" fillId="0" borderId="0" xfId="52" applyNumberFormat="1" applyFont="1" applyFill="1" applyBorder="1" applyAlignment="1">
      <alignment horizontal="center" vertical="center" wrapText="1"/>
    </xf>
    <xf numFmtId="4" fontId="14" fillId="0" borderId="1" xfId="0" applyNumberFormat="1" applyFont="1" applyFill="1" applyBorder="1" applyAlignment="1">
      <alignment wrapText="1"/>
    </xf>
    <xf numFmtId="4" fontId="14" fillId="0" borderId="0" xfId="0" applyNumberFormat="1" applyFont="1" applyFill="1" applyBorder="1" applyAlignment="1">
      <alignment horizontal="center"/>
    </xf>
    <xf numFmtId="4" fontId="14" fillId="0" borderId="0" xfId="0" applyNumberFormat="1" applyFont="1" applyFill="1" applyAlignment="1">
      <alignment horizontal="center"/>
    </xf>
    <xf numFmtId="0" fontId="1" fillId="0" borderId="1" xfId="0" applyFont="1" applyFill="1" applyBorder="1" applyAlignment="1">
      <alignment horizontal="center" wrapText="1"/>
    </xf>
    <xf numFmtId="4" fontId="3" fillId="2" borderId="1" xfId="52" applyNumberFormat="1" applyFont="1" applyFill="1" applyBorder="1" applyAlignment="1">
      <alignment vertical="center"/>
    </xf>
    <xf numFmtId="0" fontId="1" fillId="0" borderId="1" xfId="0" applyFont="1" applyFill="1" applyBorder="1"/>
    <xf numFmtId="4" fontId="18" fillId="0" borderId="0" xfId="0" applyNumberFormat="1" applyFont="1" applyFill="1" applyBorder="1" applyAlignment="1">
      <alignment horizontal="center"/>
    </xf>
    <xf numFmtId="4" fontId="1" fillId="0" borderId="0" xfId="0" applyNumberFormat="1" applyFont="1" applyFill="1" applyBorder="1" applyAlignment="1">
      <alignment wrapText="1"/>
    </xf>
    <xf numFmtId="4" fontId="18" fillId="0" borderId="1" xfId="0" applyNumberFormat="1" applyFont="1" applyFill="1" applyBorder="1" applyAlignment="1">
      <alignment horizontal="center"/>
    </xf>
    <xf numFmtId="4" fontId="1" fillId="0" borderId="1" xfId="0" applyNumberFormat="1" applyFont="1" applyFill="1" applyBorder="1" applyAlignment="1">
      <alignment wrapText="1"/>
    </xf>
    <xf numFmtId="0" fontId="8" fillId="0" borderId="0" xfId="0" applyFont="1"/>
    <xf numFmtId="0" fontId="1" fillId="0" borderId="0" xfId="51" applyFont="1">
      <alignment vertical="center"/>
    </xf>
    <xf numFmtId="0" fontId="0" fillId="0" borderId="0" xfId="0" applyFont="1"/>
    <xf numFmtId="0" fontId="1" fillId="0" borderId="0" xfId="51" applyFont="1" applyFill="1">
      <alignment vertical="center"/>
    </xf>
    <xf numFmtId="0" fontId="1" fillId="0" borderId="0" xfId="51" applyFont="1" applyAlignment="1">
      <alignment horizontal="center" vertical="center"/>
    </xf>
    <xf numFmtId="176" fontId="1" fillId="0" borderId="0" xfId="51" applyNumberFormat="1" applyFont="1">
      <alignment vertical="center"/>
    </xf>
    <xf numFmtId="0" fontId="1" fillId="0" borderId="0" xfId="0" applyFont="1"/>
    <xf numFmtId="0" fontId="19" fillId="0" borderId="0" xfId="51" applyFont="1" applyAlignment="1">
      <alignment vertical="center"/>
    </xf>
    <xf numFmtId="0" fontId="1" fillId="0" borderId="0" xfId="51" applyFont="1" applyBorder="1" applyAlignment="1">
      <alignment horizontal="center" vertical="center" wrapText="1"/>
    </xf>
    <xf numFmtId="0" fontId="13" fillId="0" borderId="0" xfId="51" applyFont="1" applyAlignment="1">
      <alignment horizontal="center" vertical="center" wrapText="1"/>
    </xf>
    <xf numFmtId="0" fontId="13" fillId="0" borderId="0" xfId="51" applyFont="1" applyAlignment="1">
      <alignment vertical="center" wrapText="1"/>
    </xf>
    <xf numFmtId="0" fontId="8" fillId="0" borderId="7" xfId="51" applyFont="1" applyBorder="1" applyAlignment="1">
      <alignment horizontal="left" vertical="center" wrapText="1"/>
    </xf>
    <xf numFmtId="0" fontId="2" fillId="0" borderId="7" xfId="51" applyFont="1" applyBorder="1" applyAlignment="1">
      <alignment horizontal="left" vertical="center" wrapText="1"/>
    </xf>
    <xf numFmtId="0" fontId="2" fillId="0" borderId="0" xfId="51" applyFont="1" applyBorder="1" applyAlignment="1">
      <alignment horizontal="center" vertical="center" wrapText="1"/>
    </xf>
    <xf numFmtId="0" fontId="8" fillId="0" borderId="0" xfId="51" applyFont="1" applyAlignment="1">
      <alignment horizontal="center" vertical="center" wrapText="1"/>
    </xf>
    <xf numFmtId="0" fontId="8" fillId="0" borderId="0" xfId="51" applyFont="1" applyAlignment="1">
      <alignment vertical="center" wrapText="1"/>
    </xf>
    <xf numFmtId="0" fontId="8" fillId="0" borderId="0" xfId="51" applyFont="1" applyBorder="1" applyAlignment="1">
      <alignment vertical="center" wrapText="1"/>
    </xf>
    <xf numFmtId="0" fontId="20" fillId="0" borderId="1" xfId="51" applyFont="1" applyBorder="1" applyAlignment="1">
      <alignment horizontal="center" vertical="center" wrapText="1"/>
    </xf>
    <xf numFmtId="0" fontId="2" fillId="0" borderId="1" xfId="51" applyFont="1" applyBorder="1" applyAlignment="1">
      <alignment horizontal="center" vertical="center" wrapText="1"/>
    </xf>
    <xf numFmtId="0" fontId="8" fillId="0" borderId="1" xfId="51" applyFont="1" applyBorder="1" applyAlignment="1">
      <alignment horizontal="center" vertical="center" wrapText="1"/>
    </xf>
    <xf numFmtId="0" fontId="1" fillId="0" borderId="0" xfId="51" applyFont="1" applyBorder="1">
      <alignment vertical="center"/>
    </xf>
    <xf numFmtId="0" fontId="20" fillId="0" borderId="1" xfId="51" applyFont="1" applyBorder="1" applyAlignment="1">
      <alignment horizontal="left" vertical="center" wrapText="1"/>
    </xf>
    <xf numFmtId="0" fontId="2" fillId="0" borderId="1" xfId="51" applyFont="1" applyFill="1" applyBorder="1" applyAlignment="1">
      <alignment horizontal="center" vertical="center" wrapText="1"/>
    </xf>
    <xf numFmtId="9" fontId="2" fillId="0" borderId="1" xfId="51" applyNumberFormat="1" applyFont="1" applyBorder="1" applyAlignment="1">
      <alignment horizontal="center" vertical="center" wrapText="1"/>
    </xf>
    <xf numFmtId="178" fontId="2" fillId="0" borderId="1" xfId="51" applyNumberFormat="1" applyFont="1" applyFill="1" applyBorder="1" applyAlignment="1">
      <alignment horizontal="center" vertical="center" wrapText="1"/>
    </xf>
    <xf numFmtId="178" fontId="2" fillId="0" borderId="1" xfId="51" applyNumberFormat="1" applyFont="1" applyBorder="1" applyAlignment="1">
      <alignment horizontal="center" vertical="center" wrapText="1"/>
    </xf>
    <xf numFmtId="178" fontId="2" fillId="0" borderId="1" xfId="19" applyNumberFormat="1" applyFont="1" applyFill="1" applyBorder="1" applyAlignment="1">
      <alignment horizontal="center" vertical="center" wrapText="1"/>
    </xf>
    <xf numFmtId="178" fontId="2" fillId="0" borderId="1" xfId="19" applyNumberFormat="1" applyFont="1" applyFill="1" applyBorder="1" applyAlignment="1" applyProtection="1">
      <alignment horizontal="center" vertical="center" wrapText="1"/>
    </xf>
    <xf numFmtId="0" fontId="2" fillId="0" borderId="1" xfId="51" applyFont="1" applyBorder="1" applyAlignment="1">
      <alignment horizontal="left" vertical="center" wrapText="1"/>
    </xf>
    <xf numFmtId="0" fontId="20" fillId="0" borderId="1" xfId="51" applyFont="1" applyFill="1" applyBorder="1" applyAlignment="1">
      <alignment horizontal="left" vertical="center" wrapText="1"/>
    </xf>
    <xf numFmtId="0" fontId="2" fillId="0" borderId="1" xfId="0" applyFont="1" applyFill="1" applyBorder="1" applyAlignment="1">
      <alignment horizontal="left" vertical="center" wrapText="1"/>
    </xf>
    <xf numFmtId="178" fontId="20" fillId="0" borderId="1" xfId="51" applyNumberFormat="1" applyFont="1" applyFill="1" applyBorder="1" applyAlignment="1">
      <alignment horizontal="center" vertical="center" wrapText="1"/>
    </xf>
    <xf numFmtId="178" fontId="2" fillId="0" borderId="5" xfId="51" applyNumberFormat="1" applyFont="1" applyFill="1" applyBorder="1" applyAlignment="1">
      <alignment horizontal="center" vertical="center" wrapText="1"/>
    </xf>
    <xf numFmtId="178" fontId="2" fillId="0" borderId="6" xfId="51" applyNumberFormat="1" applyFont="1" applyFill="1" applyBorder="1" applyAlignment="1">
      <alignment horizontal="center" vertical="center" wrapText="1"/>
    </xf>
    <xf numFmtId="43" fontId="1" fillId="0" borderId="0" xfId="51" applyNumberFormat="1" applyFont="1" applyFill="1">
      <alignment vertical="center"/>
    </xf>
    <xf numFmtId="0" fontId="20" fillId="0" borderId="1" xfId="52" applyFont="1" applyFill="1" applyBorder="1" applyAlignment="1">
      <alignment horizontal="left" vertical="center" wrapText="1"/>
    </xf>
    <xf numFmtId="178" fontId="2" fillId="0" borderId="1" xfId="52" applyNumberFormat="1" applyFont="1" applyFill="1" applyBorder="1" applyAlignment="1">
      <alignment horizontal="center" vertical="center" wrapText="1"/>
    </xf>
    <xf numFmtId="178" fontId="2" fillId="0" borderId="5" xfId="52" applyNumberFormat="1" applyFont="1" applyFill="1" applyBorder="1" applyAlignment="1">
      <alignment horizontal="center" vertical="center" wrapText="1"/>
    </xf>
    <xf numFmtId="178" fontId="2" fillId="0" borderId="6" xfId="52" applyNumberFormat="1" applyFont="1" applyFill="1" applyBorder="1" applyAlignment="1">
      <alignment horizontal="center" vertical="center" wrapText="1"/>
    </xf>
    <xf numFmtId="0" fontId="20" fillId="0" borderId="1" xfId="52" applyFont="1" applyFill="1" applyBorder="1" applyAlignment="1">
      <alignment horizontal="center" vertical="center" wrapText="1"/>
    </xf>
    <xf numFmtId="178" fontId="2" fillId="0" borderId="1" xfId="19" applyNumberFormat="1" applyFont="1" applyFill="1" applyBorder="1" applyAlignment="1">
      <alignment horizontal="center" vertical="center"/>
    </xf>
    <xf numFmtId="0" fontId="0" fillId="0" borderId="1" xfId="0" applyFont="1" applyFill="1" applyBorder="1" applyAlignment="1">
      <alignment horizontal="center" vertical="center"/>
    </xf>
    <xf numFmtId="0" fontId="21" fillId="0" borderId="1" xfId="51" applyFont="1" applyBorder="1" applyAlignment="1">
      <alignment horizontal="center" vertical="center" wrapText="1"/>
    </xf>
    <xf numFmtId="0" fontId="21" fillId="0" borderId="1" xfId="51" applyFont="1" applyFill="1" applyBorder="1" applyAlignment="1">
      <alignment horizontal="center" vertical="center" wrapText="1"/>
    </xf>
    <xf numFmtId="0" fontId="4" fillId="0" borderId="1" xfId="51" applyFont="1" applyBorder="1" applyAlignment="1">
      <alignment horizontal="center" vertical="center" wrapText="1"/>
    </xf>
    <xf numFmtId="0" fontId="4" fillId="0" borderId="1" xfId="51" applyFont="1" applyFill="1" applyBorder="1" applyAlignment="1">
      <alignment horizontal="center" vertical="center" wrapText="1"/>
    </xf>
    <xf numFmtId="10" fontId="2" fillId="0" borderId="1" xfId="21" applyNumberFormat="1" applyFont="1" applyBorder="1" applyAlignment="1">
      <alignment horizontal="center" vertical="center" wrapText="1"/>
    </xf>
    <xf numFmtId="0" fontId="20" fillId="0" borderId="1" xfId="51"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2" fillId="0" borderId="0" xfId="51" applyFont="1">
      <alignment vertical="center"/>
    </xf>
    <xf numFmtId="176" fontId="2" fillId="0" borderId="0" xfId="51" applyNumberFormat="1" applyFont="1">
      <alignment vertical="center"/>
    </xf>
    <xf numFmtId="10" fontId="1" fillId="0" borderId="0" xfId="21" applyNumberFormat="1" applyFont="1">
      <alignment vertical="center"/>
    </xf>
    <xf numFmtId="176" fontId="1" fillId="0" borderId="0" xfId="51" applyNumberFormat="1" applyFont="1" applyFill="1">
      <alignment vertical="center"/>
    </xf>
    <xf numFmtId="10" fontId="1" fillId="0" borderId="0" xfId="21" applyNumberFormat="1" applyFont="1" applyFill="1">
      <alignment vertical="center"/>
    </xf>
    <xf numFmtId="0" fontId="2" fillId="0" borderId="0" xfId="0" applyFont="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千位分隔 6" xfId="19"/>
    <cellStyle name="标题 1" xfId="20" builtinId="16"/>
    <cellStyle name="百分比 5"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3" xfId="51"/>
    <cellStyle name="常规 4 2" xfId="52"/>
    <cellStyle name="常规 7" xfId="53"/>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51"/>
  <sheetViews>
    <sheetView workbookViewId="0">
      <pane ySplit="6" topLeftCell="A7" activePane="bottomLeft" state="frozen"/>
      <selection/>
      <selection pane="bottomLeft" activeCell="J9" sqref="J9"/>
    </sheetView>
  </sheetViews>
  <sheetFormatPr defaultColWidth="9" defaultRowHeight="15.5"/>
  <cols>
    <col min="1" max="1" width="27.4" style="164" customWidth="1"/>
    <col min="2" max="2" width="13.1" style="164" customWidth="1"/>
    <col min="3" max="3" width="7.7" style="164" customWidth="1"/>
    <col min="4" max="5" width="9.58333333333333" style="164" customWidth="1"/>
    <col min="6" max="6" width="9" style="164" customWidth="1"/>
    <col min="7" max="7" width="9.5" style="164" customWidth="1"/>
    <col min="8" max="8" width="8.2" style="164" customWidth="1"/>
    <col min="9" max="9" width="14" style="161" customWidth="1"/>
    <col min="10" max="10" width="24.3" style="161" customWidth="1"/>
    <col min="11" max="11" width="10" style="165" customWidth="1"/>
    <col min="12" max="12" width="16.2" style="161" customWidth="1"/>
    <col min="13" max="13" width="27.1" style="161" customWidth="1"/>
    <col min="14" max="14" width="9.9" style="161" customWidth="1"/>
    <col min="15" max="254" width="9" style="161"/>
    <col min="255" max="255" width="9" style="166"/>
    <col min="256" max="256" width="9" style="161"/>
    <col min="257" max="16384" width="9" style="162"/>
  </cols>
  <sheetData>
    <row r="1" ht="12.9" customHeight="1" spans="1:8">
      <c r="A1" s="167" t="s">
        <v>0</v>
      </c>
      <c r="B1" s="168"/>
      <c r="C1" s="168"/>
      <c r="D1" s="168"/>
      <c r="E1" s="168"/>
      <c r="F1" s="168"/>
      <c r="G1" s="168"/>
      <c r="H1" s="168"/>
    </row>
    <row r="2" ht="27" customHeight="1" spans="1:8">
      <c r="A2" s="169" t="s">
        <v>1</v>
      </c>
      <c r="B2" s="169"/>
      <c r="C2" s="169"/>
      <c r="D2" s="169"/>
      <c r="E2" s="169"/>
      <c r="F2" s="169"/>
      <c r="G2" s="169"/>
      <c r="H2" s="170"/>
    </row>
    <row r="3" s="160" customFormat="1" ht="22.95" customHeight="1" spans="1:256">
      <c r="A3" s="171" t="s">
        <v>2</v>
      </c>
      <c r="B3" s="172"/>
      <c r="C3" s="172"/>
      <c r="D3" s="173"/>
      <c r="E3" s="173"/>
      <c r="F3" s="174" t="s">
        <v>3</v>
      </c>
      <c r="G3" s="175"/>
      <c r="H3" s="176"/>
      <c r="I3" s="210"/>
      <c r="J3" s="210"/>
      <c r="K3" s="211"/>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c r="IR3" s="210"/>
      <c r="IS3" s="210"/>
      <c r="IT3" s="210"/>
      <c r="IU3" s="215"/>
      <c r="IV3" s="210"/>
    </row>
    <row r="4" s="161" customFormat="1" ht="18" customHeight="1" spans="1:12">
      <c r="A4" s="177" t="s">
        <v>4</v>
      </c>
      <c r="B4" s="178" t="s">
        <v>5</v>
      </c>
      <c r="C4" s="178"/>
      <c r="D4" s="178" t="s">
        <v>6</v>
      </c>
      <c r="E4" s="178"/>
      <c r="F4" s="179" t="s">
        <v>7</v>
      </c>
      <c r="G4" s="179"/>
      <c r="H4" s="180"/>
      <c r="I4" s="162"/>
      <c r="J4" s="162"/>
      <c r="K4" s="162"/>
      <c r="L4" s="162"/>
    </row>
    <row r="5" ht="19" customHeight="1" spans="1:256">
      <c r="A5" s="181" t="s">
        <v>8</v>
      </c>
      <c r="B5" s="182">
        <v>12</v>
      </c>
      <c r="C5" s="182"/>
      <c r="D5" s="182">
        <v>30</v>
      </c>
      <c r="E5" s="182"/>
      <c r="F5" s="183">
        <f>D5/B5</f>
        <v>2.5</v>
      </c>
      <c r="G5" s="183"/>
      <c r="H5" s="161"/>
      <c r="I5" s="162"/>
      <c r="J5" s="162"/>
      <c r="K5" s="162"/>
      <c r="L5" s="162"/>
      <c r="IT5" s="166"/>
      <c r="IU5" s="161"/>
      <c r="IV5" s="162"/>
    </row>
    <row r="6" s="162" customFormat="1" ht="19" customHeight="1" spans="1:254">
      <c r="A6" s="181" t="s">
        <v>9</v>
      </c>
      <c r="B6" s="178" t="s">
        <v>10</v>
      </c>
      <c r="C6" s="178"/>
      <c r="D6" s="178" t="s">
        <v>11</v>
      </c>
      <c r="E6" s="178"/>
      <c r="F6" s="178" t="s">
        <v>12</v>
      </c>
      <c r="G6" s="178"/>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6"/>
      <c r="IT6" s="161"/>
    </row>
    <row r="7" s="161" customFormat="1" ht="19" customHeight="1" spans="1:13">
      <c r="A7" s="181" t="s">
        <v>13</v>
      </c>
      <c r="B7" s="184">
        <f>B8+B11+B12</f>
        <v>0.99</v>
      </c>
      <c r="C7" s="184"/>
      <c r="D7" s="184">
        <v>42</v>
      </c>
      <c r="E7" s="184"/>
      <c r="F7" s="185">
        <f>F12</f>
        <v>0</v>
      </c>
      <c r="G7" s="185"/>
      <c r="H7" s="162"/>
      <c r="I7" s="162"/>
      <c r="J7" s="162"/>
      <c r="K7" s="162"/>
      <c r="M7" s="212"/>
    </row>
    <row r="8" ht="19" customHeight="1" spans="1:256">
      <c r="A8" s="181" t="s">
        <v>14</v>
      </c>
      <c r="B8" s="184"/>
      <c r="C8" s="184"/>
      <c r="D8" s="186">
        <v>42</v>
      </c>
      <c r="E8" s="186"/>
      <c r="F8" s="185"/>
      <c r="G8" s="185"/>
      <c r="H8" s="162"/>
      <c r="I8" s="162"/>
      <c r="J8" s="162"/>
      <c r="K8" s="162"/>
      <c r="IS8" s="166"/>
      <c r="IU8" s="162"/>
      <c r="IV8" s="162"/>
    </row>
    <row r="9" ht="19" customHeight="1" spans="1:256">
      <c r="A9" s="178" t="s">
        <v>15</v>
      </c>
      <c r="B9" s="184"/>
      <c r="C9" s="184"/>
      <c r="D9" s="187"/>
      <c r="E9" s="187"/>
      <c r="F9" s="185"/>
      <c r="G9" s="185"/>
      <c r="H9" s="162"/>
      <c r="I9" s="162"/>
      <c r="J9" s="162"/>
      <c r="K9" s="162"/>
      <c r="IS9" s="166"/>
      <c r="IU9" s="162"/>
      <c r="IV9" s="162"/>
    </row>
    <row r="10" ht="19" customHeight="1" spans="1:256">
      <c r="A10" s="178" t="s">
        <v>16</v>
      </c>
      <c r="B10" s="184"/>
      <c r="C10" s="184"/>
      <c r="D10" s="187"/>
      <c r="E10" s="187"/>
      <c r="F10" s="185"/>
      <c r="G10" s="185"/>
      <c r="H10" s="162"/>
      <c r="I10" s="162"/>
      <c r="J10" s="162"/>
      <c r="K10" s="162"/>
      <c r="IS10" s="166"/>
      <c r="IU10" s="162"/>
      <c r="IV10" s="162"/>
    </row>
    <row r="11" ht="19" customHeight="1" spans="1:256">
      <c r="A11" s="188" t="s">
        <v>17</v>
      </c>
      <c r="B11" s="186"/>
      <c r="C11" s="186"/>
      <c r="D11" s="186"/>
      <c r="E11" s="186"/>
      <c r="F11" s="185"/>
      <c r="G11" s="185"/>
      <c r="H11" s="162"/>
      <c r="I11" s="162"/>
      <c r="J11" s="162"/>
      <c r="K11" s="162"/>
      <c r="IS11" s="166"/>
      <c r="IU11" s="162"/>
      <c r="IV11" s="162"/>
    </row>
    <row r="12" ht="19" customHeight="1" spans="1:256">
      <c r="A12" s="188" t="s">
        <v>18</v>
      </c>
      <c r="B12" s="184">
        <v>0.99</v>
      </c>
      <c r="C12" s="184"/>
      <c r="D12" s="187"/>
      <c r="E12" s="187"/>
      <c r="F12" s="185"/>
      <c r="G12" s="185"/>
      <c r="H12" s="162"/>
      <c r="I12" s="162"/>
      <c r="J12" s="162"/>
      <c r="K12" s="162"/>
      <c r="IS12" s="166"/>
      <c r="IU12" s="162"/>
      <c r="IV12" s="162"/>
    </row>
    <row r="13" s="163" customFormat="1" ht="19" customHeight="1" spans="1:11">
      <c r="A13" s="189" t="s">
        <v>19</v>
      </c>
      <c r="B13" s="186">
        <v>1073.08</v>
      </c>
      <c r="C13" s="186"/>
      <c r="D13" s="184">
        <v>861.07</v>
      </c>
      <c r="E13" s="184"/>
      <c r="F13" s="184">
        <v>1638.14</v>
      </c>
      <c r="G13" s="184"/>
      <c r="H13" s="162"/>
      <c r="I13" s="162"/>
      <c r="J13" s="162"/>
      <c r="K13" s="162"/>
    </row>
    <row r="14" s="163" customFormat="1" ht="19" customHeight="1" spans="1:9">
      <c r="A14" s="190" t="s">
        <v>20</v>
      </c>
      <c r="B14" s="184">
        <v>1073.08</v>
      </c>
      <c r="C14" s="184"/>
      <c r="D14" s="184">
        <v>861.07</v>
      </c>
      <c r="E14" s="184"/>
      <c r="F14" s="184">
        <v>1638.14</v>
      </c>
      <c r="G14" s="184"/>
      <c r="I14" s="213"/>
    </row>
    <row r="15" s="163" customFormat="1" ht="19" customHeight="1" spans="1:9">
      <c r="A15" s="190" t="s">
        <v>21</v>
      </c>
      <c r="B15" s="184"/>
      <c r="C15" s="184"/>
      <c r="D15" s="191"/>
      <c r="E15" s="191"/>
      <c r="F15" s="184"/>
      <c r="G15" s="184"/>
      <c r="I15" s="213"/>
    </row>
    <row r="16" s="163" customFormat="1" ht="19" customHeight="1" spans="1:12">
      <c r="A16" s="189" t="s">
        <v>22</v>
      </c>
      <c r="B16" s="184">
        <f>SUM(B17:C40)</f>
        <v>150.235</v>
      </c>
      <c r="C16" s="184"/>
      <c r="D16" s="184">
        <v>94</v>
      </c>
      <c r="E16" s="184"/>
      <c r="F16" s="192">
        <f>SUM(F17:G40)</f>
        <v>255.03</v>
      </c>
      <c r="G16" s="193"/>
      <c r="H16" s="194"/>
      <c r="I16" s="213"/>
      <c r="L16" s="214"/>
    </row>
    <row r="17" ht="19" customHeight="1" spans="1:256">
      <c r="A17" s="195" t="s">
        <v>23</v>
      </c>
      <c r="B17" s="186">
        <f>19.07+2.15</f>
        <v>21.22</v>
      </c>
      <c r="C17" s="186"/>
      <c r="D17" s="196">
        <v>94</v>
      </c>
      <c r="E17" s="196"/>
      <c r="F17" s="197">
        <v>4.45</v>
      </c>
      <c r="G17" s="198"/>
      <c r="H17" s="161"/>
      <c r="I17" s="165"/>
      <c r="K17" s="163"/>
      <c r="IS17" s="166"/>
      <c r="IU17" s="162"/>
      <c r="IV17" s="162"/>
    </row>
    <row r="18" ht="19" customHeight="1" spans="1:256">
      <c r="A18" s="199" t="s">
        <v>24</v>
      </c>
      <c r="B18" s="186">
        <f>12.06+5.61</f>
        <v>17.67</v>
      </c>
      <c r="C18" s="186"/>
      <c r="D18" s="196"/>
      <c r="E18" s="196"/>
      <c r="F18" s="197">
        <v>11.28</v>
      </c>
      <c r="G18" s="198"/>
      <c r="H18" s="161"/>
      <c r="I18" s="165"/>
      <c r="K18" s="161"/>
      <c r="IS18" s="166"/>
      <c r="IU18" s="162"/>
      <c r="IV18" s="162"/>
    </row>
    <row r="19" ht="19" customHeight="1" spans="1:256">
      <c r="A19" s="199" t="s">
        <v>25</v>
      </c>
      <c r="B19" s="186">
        <v>3</v>
      </c>
      <c r="C19" s="186"/>
      <c r="D19" s="196"/>
      <c r="E19" s="196"/>
      <c r="F19" s="197">
        <v>188.24</v>
      </c>
      <c r="G19" s="198"/>
      <c r="H19" s="161"/>
      <c r="I19" s="165"/>
      <c r="K19" s="161"/>
      <c r="IS19" s="166"/>
      <c r="IU19" s="162"/>
      <c r="IV19" s="162"/>
    </row>
    <row r="20" ht="19" customHeight="1" spans="1:256">
      <c r="A20" s="199" t="s">
        <v>26</v>
      </c>
      <c r="B20" s="186">
        <v>1.995</v>
      </c>
      <c r="C20" s="186"/>
      <c r="D20" s="196"/>
      <c r="E20" s="196"/>
      <c r="F20" s="197"/>
      <c r="G20" s="198"/>
      <c r="H20" s="161"/>
      <c r="I20" s="165"/>
      <c r="K20" s="161"/>
      <c r="IS20" s="166"/>
      <c r="IU20" s="162"/>
      <c r="IV20" s="162"/>
    </row>
    <row r="21" ht="19" customHeight="1" spans="1:256">
      <c r="A21" s="199" t="s">
        <v>27</v>
      </c>
      <c r="B21" s="186">
        <v>4.21</v>
      </c>
      <c r="C21" s="186"/>
      <c r="D21" s="196"/>
      <c r="E21" s="196"/>
      <c r="F21" s="197"/>
      <c r="G21" s="198"/>
      <c r="H21" s="161"/>
      <c r="I21" s="165"/>
      <c r="K21" s="161"/>
      <c r="IS21" s="166"/>
      <c r="IU21" s="162"/>
      <c r="IV21" s="162"/>
    </row>
    <row r="22" ht="19" customHeight="1" spans="1:256">
      <c r="A22" s="199" t="s">
        <v>28</v>
      </c>
      <c r="B22" s="186">
        <v>0.33</v>
      </c>
      <c r="C22" s="186"/>
      <c r="D22" s="196"/>
      <c r="E22" s="196"/>
      <c r="F22" s="197">
        <v>6.9</v>
      </c>
      <c r="G22" s="198"/>
      <c r="H22" s="161"/>
      <c r="I22" s="165"/>
      <c r="K22" s="161"/>
      <c r="IS22" s="166"/>
      <c r="IU22" s="162"/>
      <c r="IV22" s="162"/>
    </row>
    <row r="23" ht="19" customHeight="1" spans="1:256">
      <c r="A23" s="199" t="s">
        <v>29</v>
      </c>
      <c r="B23" s="186">
        <v>0.32</v>
      </c>
      <c r="C23" s="186"/>
      <c r="D23" s="196"/>
      <c r="E23" s="196"/>
      <c r="F23" s="197"/>
      <c r="G23" s="198"/>
      <c r="H23" s="161"/>
      <c r="I23" s="165"/>
      <c r="K23" s="161"/>
      <c r="IS23" s="166"/>
      <c r="IU23" s="162"/>
      <c r="IV23" s="162"/>
    </row>
    <row r="24" ht="19" customHeight="1" spans="1:256">
      <c r="A24" s="199" t="s">
        <v>30</v>
      </c>
      <c r="B24" s="186">
        <v>10.6</v>
      </c>
      <c r="C24" s="186"/>
      <c r="D24" s="196"/>
      <c r="E24" s="196"/>
      <c r="F24" s="197"/>
      <c r="G24" s="198"/>
      <c r="H24" s="161"/>
      <c r="I24" s="165"/>
      <c r="K24" s="161"/>
      <c r="IS24" s="166"/>
      <c r="IU24" s="162"/>
      <c r="IV24" s="162"/>
    </row>
    <row r="25" ht="19" customHeight="1" spans="1:256">
      <c r="A25" s="199" t="s">
        <v>31</v>
      </c>
      <c r="B25" s="186">
        <v>2.65</v>
      </c>
      <c r="C25" s="186"/>
      <c r="D25" s="196"/>
      <c r="E25" s="196"/>
      <c r="F25" s="197">
        <v>22.83</v>
      </c>
      <c r="G25" s="198"/>
      <c r="H25" s="161"/>
      <c r="I25" s="165"/>
      <c r="K25" s="161"/>
      <c r="IS25" s="166"/>
      <c r="IU25" s="162"/>
      <c r="IV25" s="162"/>
    </row>
    <row r="26" ht="19" customHeight="1" spans="1:256">
      <c r="A26" s="199" t="s">
        <v>32</v>
      </c>
      <c r="B26" s="186"/>
      <c r="C26" s="186"/>
      <c r="D26" s="196"/>
      <c r="E26" s="196"/>
      <c r="F26" s="197"/>
      <c r="G26" s="198"/>
      <c r="H26" s="161"/>
      <c r="I26" s="165"/>
      <c r="K26" s="161"/>
      <c r="IS26" s="166"/>
      <c r="IU26" s="162"/>
      <c r="IV26" s="162"/>
    </row>
    <row r="27" ht="19" customHeight="1" spans="1:256">
      <c r="A27" s="199" t="s">
        <v>33</v>
      </c>
      <c r="B27" s="186"/>
      <c r="C27" s="186"/>
      <c r="D27" s="196"/>
      <c r="E27" s="196"/>
      <c r="F27" s="197"/>
      <c r="G27" s="198"/>
      <c r="H27" s="161"/>
      <c r="I27" s="165"/>
      <c r="K27" s="161"/>
      <c r="IS27" s="166"/>
      <c r="IU27" s="162"/>
      <c r="IV27" s="162"/>
    </row>
    <row r="28" ht="19" customHeight="1" spans="1:256">
      <c r="A28" s="199" t="s">
        <v>34</v>
      </c>
      <c r="B28" s="186">
        <v>0.61</v>
      </c>
      <c r="C28" s="186"/>
      <c r="D28" s="196"/>
      <c r="E28" s="196"/>
      <c r="F28" s="197"/>
      <c r="G28" s="198"/>
      <c r="H28" s="161"/>
      <c r="I28" s="165"/>
      <c r="K28" s="161"/>
      <c r="IS28" s="166"/>
      <c r="IU28" s="162"/>
      <c r="IV28" s="162"/>
    </row>
    <row r="29" ht="19" customHeight="1" spans="1:256">
      <c r="A29" s="199" t="s">
        <v>35</v>
      </c>
      <c r="B29" s="186">
        <v>0.99</v>
      </c>
      <c r="C29" s="186"/>
      <c r="D29" s="196"/>
      <c r="E29" s="196"/>
      <c r="F29" s="197"/>
      <c r="G29" s="198"/>
      <c r="H29" s="161"/>
      <c r="I29" s="165"/>
      <c r="K29" s="161"/>
      <c r="IS29" s="166"/>
      <c r="IU29" s="162"/>
      <c r="IV29" s="162"/>
    </row>
    <row r="30" ht="19" customHeight="1" spans="1:256">
      <c r="A30" s="199" t="s">
        <v>36</v>
      </c>
      <c r="B30" s="186"/>
      <c r="C30" s="186"/>
      <c r="D30" s="196"/>
      <c r="E30" s="196"/>
      <c r="F30" s="197"/>
      <c r="G30" s="198"/>
      <c r="H30" s="161"/>
      <c r="I30" s="165"/>
      <c r="K30" s="161"/>
      <c r="IS30" s="166"/>
      <c r="IU30" s="162"/>
      <c r="IV30" s="162"/>
    </row>
    <row r="31" ht="19" customHeight="1" spans="1:256">
      <c r="A31" s="199" t="s">
        <v>37</v>
      </c>
      <c r="B31" s="186"/>
      <c r="C31" s="186"/>
      <c r="D31" s="196"/>
      <c r="E31" s="196"/>
      <c r="F31" s="197"/>
      <c r="G31" s="198"/>
      <c r="H31" s="161"/>
      <c r="I31" s="165"/>
      <c r="K31" s="161"/>
      <c r="IS31" s="166"/>
      <c r="IU31" s="162"/>
      <c r="IV31" s="162"/>
    </row>
    <row r="32" ht="19" customHeight="1" spans="1:256">
      <c r="A32" s="199" t="s">
        <v>38</v>
      </c>
      <c r="B32" s="186"/>
      <c r="C32" s="186"/>
      <c r="D32" s="196"/>
      <c r="E32" s="196"/>
      <c r="F32" s="197"/>
      <c r="G32" s="198"/>
      <c r="H32" s="161"/>
      <c r="I32" s="165"/>
      <c r="K32" s="161"/>
      <c r="IS32" s="166"/>
      <c r="IU32" s="162"/>
      <c r="IV32" s="162"/>
    </row>
    <row r="33" ht="19" customHeight="1" spans="1:256">
      <c r="A33" s="199" t="s">
        <v>39</v>
      </c>
      <c r="B33" s="186">
        <f>34.06+17.91</f>
        <v>51.97</v>
      </c>
      <c r="C33" s="186"/>
      <c r="D33" s="196"/>
      <c r="E33" s="196"/>
      <c r="F33" s="197">
        <v>8.4</v>
      </c>
      <c r="G33" s="198"/>
      <c r="H33" s="161"/>
      <c r="I33" s="165"/>
      <c r="K33" s="161"/>
      <c r="IS33" s="166"/>
      <c r="IU33" s="162"/>
      <c r="IV33" s="162"/>
    </row>
    <row r="34" ht="19" customHeight="1" spans="1:256">
      <c r="A34" s="199" t="s">
        <v>40</v>
      </c>
      <c r="B34" s="186">
        <v>8.94</v>
      </c>
      <c r="C34" s="186"/>
      <c r="D34" s="196"/>
      <c r="E34" s="196"/>
      <c r="F34" s="197"/>
      <c r="G34" s="198"/>
      <c r="H34" s="161"/>
      <c r="I34" s="165"/>
      <c r="K34" s="161"/>
      <c r="IS34" s="166"/>
      <c r="IU34" s="162"/>
      <c r="IV34" s="162"/>
    </row>
    <row r="35" ht="19" customHeight="1" spans="1:256">
      <c r="A35" s="199" t="s">
        <v>41</v>
      </c>
      <c r="B35" s="186"/>
      <c r="C35" s="186"/>
      <c r="D35" s="196"/>
      <c r="E35" s="196"/>
      <c r="F35" s="197"/>
      <c r="G35" s="198"/>
      <c r="H35" s="161"/>
      <c r="I35" s="165"/>
      <c r="K35" s="161"/>
      <c r="IS35" s="166"/>
      <c r="IU35" s="162"/>
      <c r="IV35" s="162"/>
    </row>
    <row r="36" ht="19" customHeight="1" spans="1:256">
      <c r="A36" s="199" t="s">
        <v>42</v>
      </c>
      <c r="B36" s="200"/>
      <c r="C36" s="201"/>
      <c r="D36" s="196"/>
      <c r="E36" s="196"/>
      <c r="F36" s="197"/>
      <c r="G36" s="198"/>
      <c r="H36" s="161"/>
      <c r="I36" s="165"/>
      <c r="K36" s="161"/>
      <c r="IS36" s="166"/>
      <c r="IU36" s="162"/>
      <c r="IV36" s="162"/>
    </row>
    <row r="37" ht="19" customHeight="1" spans="1:256">
      <c r="A37" s="199" t="s">
        <v>43</v>
      </c>
      <c r="B37" s="200"/>
      <c r="C37" s="201"/>
      <c r="D37" s="196"/>
      <c r="E37" s="196"/>
      <c r="F37" s="197"/>
      <c r="G37" s="198"/>
      <c r="H37" s="161"/>
      <c r="I37" s="165"/>
      <c r="K37" s="161"/>
      <c r="IS37" s="166"/>
      <c r="IU37" s="162"/>
      <c r="IV37" s="162"/>
    </row>
    <row r="38" ht="19" customHeight="1" spans="1:256">
      <c r="A38" s="199" t="s">
        <v>44</v>
      </c>
      <c r="B38" s="186"/>
      <c r="C38" s="186"/>
      <c r="D38" s="196"/>
      <c r="E38" s="196"/>
      <c r="F38" s="197"/>
      <c r="G38" s="198"/>
      <c r="H38" s="161"/>
      <c r="I38" s="165"/>
      <c r="K38" s="161"/>
      <c r="IS38" s="166"/>
      <c r="IU38" s="162"/>
      <c r="IV38" s="162"/>
    </row>
    <row r="39" ht="19" customHeight="1" spans="1:256">
      <c r="A39" s="199" t="s">
        <v>45</v>
      </c>
      <c r="B39" s="186">
        <f>11.95+5.12</f>
        <v>17.07</v>
      </c>
      <c r="C39" s="186"/>
      <c r="D39" s="196"/>
      <c r="E39" s="196"/>
      <c r="F39" s="197">
        <v>6.93</v>
      </c>
      <c r="G39" s="198"/>
      <c r="H39" s="161"/>
      <c r="I39" s="165"/>
      <c r="K39" s="161"/>
      <c r="IS39" s="166"/>
      <c r="IU39" s="162"/>
      <c r="IV39" s="162"/>
    </row>
    <row r="40" ht="19" customHeight="1" spans="1:256">
      <c r="A40" s="199" t="s">
        <v>46</v>
      </c>
      <c r="B40" s="186">
        <v>8.66</v>
      </c>
      <c r="C40" s="186"/>
      <c r="D40" s="196"/>
      <c r="E40" s="196"/>
      <c r="F40" s="197">
        <v>6</v>
      </c>
      <c r="G40" s="198"/>
      <c r="H40" s="161"/>
      <c r="I40" s="165"/>
      <c r="K40" s="161"/>
      <c r="IS40" s="166"/>
      <c r="IU40" s="162"/>
      <c r="IV40" s="162"/>
    </row>
    <row r="41" s="161" customFormat="1" ht="26.25" customHeight="1" spans="1:7">
      <c r="A41" s="181" t="s">
        <v>47</v>
      </c>
      <c r="B41" s="182" t="s">
        <v>48</v>
      </c>
      <c r="C41" s="182"/>
      <c r="D41" s="182" t="s">
        <v>48</v>
      </c>
      <c r="E41" s="182"/>
      <c r="F41" s="182" t="s">
        <v>48</v>
      </c>
      <c r="G41" s="182"/>
    </row>
    <row r="42" s="161" customFormat="1" ht="26.25" customHeight="1" spans="1:7">
      <c r="A42" s="181" t="s">
        <v>49</v>
      </c>
      <c r="B42" s="182">
        <v>1701.87</v>
      </c>
      <c r="C42" s="182"/>
      <c r="D42" s="182">
        <v>1511.78</v>
      </c>
      <c r="E42" s="182"/>
      <c r="F42" s="182">
        <v>2350.69</v>
      </c>
      <c r="G42" s="182"/>
    </row>
    <row r="43" ht="22" customHeight="1" spans="1:256">
      <c r="A43" s="181" t="s">
        <v>50</v>
      </c>
      <c r="B43" s="202" t="s">
        <v>51</v>
      </c>
      <c r="C43" s="202" t="s">
        <v>52</v>
      </c>
      <c r="D43" s="203" t="s">
        <v>53</v>
      </c>
      <c r="E43" s="203" t="s">
        <v>54</v>
      </c>
      <c r="F43" s="203" t="s">
        <v>55</v>
      </c>
      <c r="G43" s="203" t="s">
        <v>56</v>
      </c>
      <c r="H43" s="161"/>
      <c r="I43" s="165"/>
      <c r="K43" s="161"/>
      <c r="IS43" s="166"/>
      <c r="IU43" s="162"/>
      <c r="IV43" s="162"/>
    </row>
    <row r="44" ht="23.1" customHeight="1" spans="1:256">
      <c r="A44" s="188"/>
      <c r="B44" s="204"/>
      <c r="C44" s="204"/>
      <c r="D44" s="205"/>
      <c r="E44" s="205"/>
      <c r="F44" s="205"/>
      <c r="G44" s="205"/>
      <c r="H44" s="161"/>
      <c r="I44" s="165"/>
      <c r="K44" s="161"/>
      <c r="IS44" s="166"/>
      <c r="IU44" s="162"/>
      <c r="IV44" s="162"/>
    </row>
    <row r="45" ht="24.6" customHeight="1" spans="1:256">
      <c r="A45" s="188"/>
      <c r="B45" s="178" t="s">
        <v>57</v>
      </c>
      <c r="C45" s="178" t="s">
        <v>57</v>
      </c>
      <c r="D45" s="206" t="s">
        <v>57</v>
      </c>
      <c r="E45" s="178" t="s">
        <v>57</v>
      </c>
      <c r="F45" s="178" t="s">
        <v>57</v>
      </c>
      <c r="G45" s="206" t="s">
        <v>57</v>
      </c>
      <c r="H45" s="161"/>
      <c r="I45" s="165"/>
      <c r="K45" s="161"/>
      <c r="IS45" s="166"/>
      <c r="IU45" s="162"/>
      <c r="IV45" s="162"/>
    </row>
    <row r="46" ht="37" customHeight="1" spans="1:256">
      <c r="A46" s="181" t="s">
        <v>58</v>
      </c>
      <c r="B46" s="207" t="s">
        <v>59</v>
      </c>
      <c r="C46" s="207"/>
      <c r="D46" s="207"/>
      <c r="E46" s="207"/>
      <c r="F46" s="207"/>
      <c r="G46" s="207"/>
      <c r="H46" s="161"/>
      <c r="J46" s="165"/>
      <c r="K46" s="161"/>
      <c r="IT46" s="166"/>
      <c r="IU46" s="161"/>
      <c r="IV46" s="162"/>
    </row>
    <row r="47" s="60" customFormat="1" ht="34.05" customHeight="1" spans="1:8">
      <c r="A47" s="208" t="s">
        <v>60</v>
      </c>
      <c r="B47" s="208"/>
      <c r="C47" s="208"/>
      <c r="D47" s="208"/>
      <c r="E47" s="208"/>
      <c r="F47" s="208"/>
      <c r="G47" s="208"/>
      <c r="H47" s="209"/>
    </row>
    <row r="48" spans="10:13">
      <c r="J48" s="60"/>
      <c r="K48" s="60"/>
      <c r="L48" s="60"/>
      <c r="M48" s="60"/>
    </row>
    <row r="49" spans="10:13">
      <c r="J49" s="60"/>
      <c r="K49" s="60"/>
      <c r="L49" s="60"/>
      <c r="M49" s="60"/>
    </row>
    <row r="50" spans="10:13">
      <c r="J50" s="60"/>
      <c r="K50" s="60"/>
      <c r="L50" s="60"/>
      <c r="M50" s="60"/>
    </row>
    <row r="51" spans="10:13">
      <c r="J51" s="60"/>
      <c r="K51" s="60"/>
      <c r="L51" s="60"/>
      <c r="M51" s="60"/>
    </row>
  </sheetData>
  <mergeCells count="102">
    <mergeCell ref="A2:G2"/>
    <mergeCell ref="A3:C3"/>
    <mergeCell ref="F3:G3"/>
    <mergeCell ref="B4:C4"/>
    <mergeCell ref="D4:E4"/>
    <mergeCell ref="F4:G4"/>
    <mergeCell ref="B5:C5"/>
    <mergeCell ref="D5:E5"/>
    <mergeCell ref="F5:G5"/>
    <mergeCell ref="B6:C6"/>
    <mergeCell ref="D6:E6"/>
    <mergeCell ref="F6:G6"/>
    <mergeCell ref="B7:C7"/>
    <mergeCell ref="D7:E7"/>
    <mergeCell ref="F7:G7"/>
    <mergeCell ref="B8:C8"/>
    <mergeCell ref="F8:G8"/>
    <mergeCell ref="B9:C9"/>
    <mergeCell ref="F9:G9"/>
    <mergeCell ref="B10:C10"/>
    <mergeCell ref="F10:G10"/>
    <mergeCell ref="B11:C11"/>
    <mergeCell ref="F11:G11"/>
    <mergeCell ref="B12:C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D41:E41"/>
    <mergeCell ref="F41:G41"/>
    <mergeCell ref="B42:C42"/>
    <mergeCell ref="D42:E42"/>
    <mergeCell ref="F42:G42"/>
    <mergeCell ref="B46:G46"/>
    <mergeCell ref="A47:G47"/>
    <mergeCell ref="A43:A45"/>
    <mergeCell ref="B43:B44"/>
    <mergeCell ref="C43:C44"/>
    <mergeCell ref="D43:D44"/>
    <mergeCell ref="E43:E44"/>
    <mergeCell ref="F43:F44"/>
    <mergeCell ref="G43:G44"/>
    <mergeCell ref="D8:E12"/>
    <mergeCell ref="D17:E40"/>
  </mergeCells>
  <printOptions horizontalCentered="1"/>
  <pageMargins left="0.393055555555556" right="0.393055555555556" top="1.02361111111111" bottom="0.393055555555556" header="0.420833333333333" footer="0.5"/>
  <pageSetup paperSize="9" scale="7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81"/>
  <sheetViews>
    <sheetView workbookViewId="0">
      <pane ySplit="5" topLeftCell="A38" activePane="bottomLeft" state="frozen"/>
      <selection/>
      <selection pane="bottomLeft" activeCell="D48" sqref="D48"/>
    </sheetView>
  </sheetViews>
  <sheetFormatPr defaultColWidth="9" defaultRowHeight="15.5"/>
  <cols>
    <col min="1" max="1" width="11.9" style="84" customWidth="1"/>
    <col min="2" max="2" width="26.6" style="84" customWidth="1"/>
    <col min="3" max="3" width="13.9" style="86" customWidth="1"/>
    <col min="4" max="4" width="10" style="86" customWidth="1"/>
    <col min="5" max="5" width="9.1" style="87" customWidth="1"/>
    <col min="6" max="6" width="11.25" style="88" customWidth="1"/>
    <col min="7" max="7" width="4.91666666666667" style="89" hidden="1" customWidth="1"/>
    <col min="8" max="8" width="12" style="88" customWidth="1"/>
    <col min="9" max="9" width="4.91666666666667" style="88" hidden="1" customWidth="1"/>
    <col min="10" max="10" width="15.8" style="90" customWidth="1"/>
    <col min="11" max="11" width="17.5" style="88" customWidth="1"/>
    <col min="12" max="12" width="7" style="91" customWidth="1"/>
    <col min="13" max="13" width="18" style="88" hidden="1" customWidth="1"/>
    <col min="14" max="14" width="12.8" style="88" hidden="1" customWidth="1"/>
    <col min="15" max="15" width="12.3" style="84" hidden="1" customWidth="1"/>
    <col min="16" max="16" width="10.4" style="84" hidden="1" customWidth="1"/>
    <col min="17" max="17" width="11" style="84" hidden="1" customWidth="1"/>
    <col min="18" max="19" width="6" style="84" hidden="1" customWidth="1"/>
    <col min="20" max="20" width="11.8" style="84" hidden="1" customWidth="1"/>
    <col min="21" max="21" width="6.9" style="84" hidden="1" customWidth="1"/>
    <col min="22" max="22" width="6.1" style="84" hidden="1" customWidth="1"/>
    <col min="23" max="23" width="20" style="88" hidden="1" customWidth="1"/>
    <col min="24" max="24" width="12.3" style="84" hidden="1" customWidth="1"/>
    <col min="25" max="25" width="10.4" style="84" hidden="1" customWidth="1"/>
    <col min="26" max="26" width="11" style="84" hidden="1" customWidth="1"/>
    <col min="27" max="16384" width="9" style="84"/>
  </cols>
  <sheetData>
    <row r="1" s="84" customFormat="1" spans="1:24">
      <c r="A1" s="92" t="s">
        <v>61</v>
      </c>
      <c r="B1" s="93"/>
      <c r="C1" s="94"/>
      <c r="D1" s="95"/>
      <c r="E1" s="96"/>
      <c r="F1" s="97"/>
      <c r="G1" s="98"/>
      <c r="H1" s="97"/>
      <c r="I1" s="97"/>
      <c r="J1" s="138"/>
      <c r="K1" s="97"/>
      <c r="L1" s="139"/>
      <c r="M1" s="97"/>
      <c r="N1" s="97"/>
      <c r="O1" s="140"/>
      <c r="W1" s="97"/>
      <c r="X1" s="140"/>
    </row>
    <row r="2" s="84" customFormat="1" ht="21" spans="1:24">
      <c r="A2" s="99" t="s">
        <v>62</v>
      </c>
      <c r="B2" s="99"/>
      <c r="C2" s="99"/>
      <c r="D2" s="99"/>
      <c r="E2" s="100"/>
      <c r="F2" s="101"/>
      <c r="G2" s="101"/>
      <c r="H2" s="101"/>
      <c r="I2" s="101"/>
      <c r="J2" s="102"/>
      <c r="K2" s="101"/>
      <c r="L2" s="141"/>
      <c r="M2" s="101"/>
      <c r="N2" s="101"/>
      <c r="O2" s="140"/>
      <c r="W2" s="101"/>
      <c r="X2" s="140"/>
    </row>
    <row r="3" s="84" customFormat="1" ht="20" spans="1:24">
      <c r="A3" s="99"/>
      <c r="B3" s="99"/>
      <c r="C3" s="99"/>
      <c r="D3" s="99"/>
      <c r="E3" s="100"/>
      <c r="F3" s="101"/>
      <c r="G3" s="102"/>
      <c r="H3" s="101"/>
      <c r="I3" s="142" t="s">
        <v>3</v>
      </c>
      <c r="J3" s="143"/>
      <c r="K3" s="143"/>
      <c r="L3" s="141"/>
      <c r="M3" s="101"/>
      <c r="N3" s="101"/>
      <c r="O3" s="140"/>
      <c r="W3" s="101"/>
      <c r="X3" s="140"/>
    </row>
    <row r="4" s="84" customFormat="1" spans="1:26">
      <c r="A4" s="103" t="s">
        <v>63</v>
      </c>
      <c r="B4" s="103" t="s">
        <v>64</v>
      </c>
      <c r="C4" s="103" t="s">
        <v>65</v>
      </c>
      <c r="D4" s="103"/>
      <c r="E4" s="104" t="s">
        <v>66</v>
      </c>
      <c r="F4" s="105" t="s">
        <v>67</v>
      </c>
      <c r="G4" s="105"/>
      <c r="H4" s="105"/>
      <c r="I4" s="105"/>
      <c r="J4" s="105"/>
      <c r="K4" s="105" t="s">
        <v>66</v>
      </c>
      <c r="L4" s="144"/>
      <c r="M4" s="145" t="s">
        <v>68</v>
      </c>
      <c r="N4" s="146"/>
      <c r="O4" s="147" t="s">
        <v>69</v>
      </c>
      <c r="P4" s="147"/>
      <c r="Q4" s="147"/>
      <c r="R4" s="105" t="s">
        <v>66</v>
      </c>
      <c r="S4" s="105"/>
      <c r="T4" s="153" t="s">
        <v>70</v>
      </c>
      <c r="W4" s="147" t="s">
        <v>71</v>
      </c>
      <c r="X4" s="147" t="s">
        <v>72</v>
      </c>
      <c r="Y4" s="147"/>
      <c r="Z4" s="147"/>
    </row>
    <row r="5" s="84" customFormat="1" spans="1:26">
      <c r="A5" s="103"/>
      <c r="B5" s="103"/>
      <c r="C5" s="103" t="s">
        <v>73</v>
      </c>
      <c r="D5" s="103" t="s">
        <v>74</v>
      </c>
      <c r="E5" s="104"/>
      <c r="F5" s="105" t="s">
        <v>73</v>
      </c>
      <c r="G5" s="105" t="s">
        <v>66</v>
      </c>
      <c r="H5" s="105" t="s">
        <v>74</v>
      </c>
      <c r="I5" s="105" t="s">
        <v>66</v>
      </c>
      <c r="J5" s="105" t="s">
        <v>75</v>
      </c>
      <c r="K5" s="105"/>
      <c r="L5" s="144"/>
      <c r="M5" s="105" t="s">
        <v>73</v>
      </c>
      <c r="N5" s="147" t="s">
        <v>74</v>
      </c>
      <c r="O5" s="147" t="s">
        <v>73</v>
      </c>
      <c r="P5" s="147" t="s">
        <v>74</v>
      </c>
      <c r="Q5" s="154" t="s">
        <v>75</v>
      </c>
      <c r="R5" s="105"/>
      <c r="S5" s="105"/>
      <c r="T5" s="153"/>
      <c r="W5" s="147" t="s">
        <v>73</v>
      </c>
      <c r="X5" s="147" t="s">
        <v>73</v>
      </c>
      <c r="Y5" s="147" t="s">
        <v>74</v>
      </c>
      <c r="Z5" s="154" t="s">
        <v>75</v>
      </c>
    </row>
    <row r="6" s="84" customFormat="1" spans="1:26">
      <c r="A6" s="106" t="s">
        <v>76</v>
      </c>
      <c r="B6" s="107" t="s">
        <v>77</v>
      </c>
      <c r="C6" s="108">
        <v>157.19</v>
      </c>
      <c r="D6" s="109"/>
      <c r="E6" s="110"/>
      <c r="F6" s="108">
        <v>157.19</v>
      </c>
      <c r="G6" s="108"/>
      <c r="H6" s="108"/>
      <c r="I6" s="108"/>
      <c r="J6" s="119">
        <f t="shared" ref="J6:J14" si="0">F6+H6</f>
        <v>157.19</v>
      </c>
      <c r="K6" s="108"/>
      <c r="L6" s="139"/>
      <c r="M6" s="108">
        <v>162.59</v>
      </c>
      <c r="N6" s="108">
        <v>12.35</v>
      </c>
      <c r="O6" s="108"/>
      <c r="P6" s="108"/>
      <c r="Q6" s="108"/>
      <c r="R6" s="155"/>
      <c r="S6" s="155"/>
      <c r="T6" s="155"/>
      <c r="W6" s="108">
        <v>146.87</v>
      </c>
      <c r="X6" s="108">
        <v>360.77</v>
      </c>
      <c r="Y6" s="108">
        <v>91.78</v>
      </c>
      <c r="Z6" s="108">
        <f t="shared" ref="Z6:Z21" si="1">X6+Y6</f>
        <v>452.55</v>
      </c>
    </row>
    <row r="7" s="84" customFormat="1" spans="1:26">
      <c r="A7" s="106"/>
      <c r="B7" s="107" t="s">
        <v>78</v>
      </c>
      <c r="C7" s="107"/>
      <c r="D7" s="109"/>
      <c r="E7" s="110"/>
      <c r="F7" s="108"/>
      <c r="G7" s="108"/>
      <c r="H7" s="108"/>
      <c r="I7" s="108"/>
      <c r="J7" s="119"/>
      <c r="K7" s="108"/>
      <c r="L7" s="139"/>
      <c r="M7" s="108">
        <v>173.99</v>
      </c>
      <c r="N7" s="108"/>
      <c r="O7" s="108"/>
      <c r="P7" s="108"/>
      <c r="Q7" s="108"/>
      <c r="R7" s="155"/>
      <c r="S7" s="155"/>
      <c r="T7" s="155"/>
      <c r="W7" s="108">
        <v>153.26</v>
      </c>
      <c r="X7" s="108">
        <v>69.73</v>
      </c>
      <c r="Y7" s="108">
        <v>15.82</v>
      </c>
      <c r="Z7" s="108">
        <f t="shared" si="1"/>
        <v>85.55</v>
      </c>
    </row>
    <row r="8" s="84" customFormat="1" spans="1:26">
      <c r="A8" s="106"/>
      <c r="B8" s="107" t="s">
        <v>79</v>
      </c>
      <c r="C8" s="107"/>
      <c r="D8" s="109"/>
      <c r="E8" s="110"/>
      <c r="F8" s="108"/>
      <c r="G8" s="108"/>
      <c r="H8" s="108"/>
      <c r="I8" s="108"/>
      <c r="J8" s="119"/>
      <c r="K8" s="108"/>
      <c r="L8" s="139"/>
      <c r="M8" s="108">
        <v>122.89</v>
      </c>
      <c r="N8" s="108"/>
      <c r="O8" s="108"/>
      <c r="P8" s="108"/>
      <c r="Q8" s="108"/>
      <c r="R8" s="155"/>
      <c r="S8" s="155"/>
      <c r="T8" s="155"/>
      <c r="W8" s="108">
        <v>17.57</v>
      </c>
      <c r="X8" s="108">
        <v>6.16</v>
      </c>
      <c r="Y8" s="108">
        <v>61.33</v>
      </c>
      <c r="Z8" s="108">
        <f t="shared" si="1"/>
        <v>67.49</v>
      </c>
    </row>
    <row r="9" s="84" customFormat="1" spans="1:26">
      <c r="A9" s="106"/>
      <c r="B9" s="107" t="s">
        <v>80</v>
      </c>
      <c r="C9" s="108">
        <v>304.29</v>
      </c>
      <c r="D9" s="109"/>
      <c r="E9" s="110"/>
      <c r="F9" s="108">
        <v>304.29</v>
      </c>
      <c r="G9" s="111"/>
      <c r="H9" s="108"/>
      <c r="I9" s="108"/>
      <c r="J9" s="119">
        <f t="shared" si="0"/>
        <v>304.29</v>
      </c>
      <c r="K9" s="108"/>
      <c r="L9" s="139"/>
      <c r="M9" s="108">
        <v>78.94</v>
      </c>
      <c r="N9" s="108"/>
      <c r="O9" s="108"/>
      <c r="P9" s="108"/>
      <c r="Q9" s="108"/>
      <c r="R9" s="155"/>
      <c r="S9" s="155"/>
      <c r="T9" s="155"/>
      <c r="W9" s="108">
        <v>80.33</v>
      </c>
      <c r="X9" s="108">
        <v>48.15</v>
      </c>
      <c r="Y9" s="108">
        <v>22.5</v>
      </c>
      <c r="Z9" s="108">
        <f t="shared" si="1"/>
        <v>70.65</v>
      </c>
    </row>
    <row r="10" s="84" customFormat="1" spans="1:26">
      <c r="A10" s="106"/>
      <c r="B10" s="107" t="s">
        <v>81</v>
      </c>
      <c r="C10" s="107"/>
      <c r="D10" s="109"/>
      <c r="E10" s="110"/>
      <c r="F10" s="108">
        <v>24.44</v>
      </c>
      <c r="G10" s="111"/>
      <c r="H10" s="108"/>
      <c r="I10" s="119"/>
      <c r="J10" s="119">
        <f t="shared" si="0"/>
        <v>24.44</v>
      </c>
      <c r="K10" s="119"/>
      <c r="L10" s="139"/>
      <c r="M10" s="108">
        <v>25.35</v>
      </c>
      <c r="N10" s="108">
        <v>1.58</v>
      </c>
      <c r="O10" s="108"/>
      <c r="P10" s="108"/>
      <c r="Q10" s="108"/>
      <c r="R10" s="155"/>
      <c r="S10" s="155"/>
      <c r="T10" s="155"/>
      <c r="W10" s="108">
        <v>51.49</v>
      </c>
      <c r="X10" s="108">
        <v>9.94</v>
      </c>
      <c r="Y10" s="108">
        <v>13.8</v>
      </c>
      <c r="Z10" s="108">
        <f t="shared" si="1"/>
        <v>23.74</v>
      </c>
    </row>
    <row r="11" s="84" customFormat="1" spans="1:26">
      <c r="A11" s="106"/>
      <c r="B11" s="107" t="s">
        <v>82</v>
      </c>
      <c r="C11" s="108">
        <f>C6*16%</f>
        <v>25.1504</v>
      </c>
      <c r="D11" s="109"/>
      <c r="E11" s="110"/>
      <c r="F11" s="108">
        <f>F6*16%</f>
        <v>25.1504</v>
      </c>
      <c r="G11" s="108"/>
      <c r="H11" s="108"/>
      <c r="I11" s="108"/>
      <c r="J11" s="119">
        <f t="shared" si="0"/>
        <v>25.1504</v>
      </c>
      <c r="K11" s="108"/>
      <c r="L11" s="139"/>
      <c r="M11" s="108">
        <v>51.83</v>
      </c>
      <c r="N11" s="108"/>
      <c r="O11" s="108"/>
      <c r="P11" s="108"/>
      <c r="Q11" s="108"/>
      <c r="R11" s="155"/>
      <c r="S11" s="155"/>
      <c r="T11" s="155"/>
      <c r="W11" s="108"/>
      <c r="X11" s="108"/>
      <c r="Y11" s="108"/>
      <c r="Z11" s="108">
        <f t="shared" si="1"/>
        <v>0</v>
      </c>
    </row>
    <row r="12" s="84" customFormat="1" spans="1:26">
      <c r="A12" s="106"/>
      <c r="B12" s="107" t="s">
        <v>83</v>
      </c>
      <c r="C12" s="108">
        <f>C6*7%+0.0096*28</f>
        <v>11.2721</v>
      </c>
      <c r="D12" s="109"/>
      <c r="E12" s="110"/>
      <c r="F12" s="108">
        <f>F6*7%+0.0096*28</f>
        <v>11.2721</v>
      </c>
      <c r="G12" s="108"/>
      <c r="H12" s="108"/>
      <c r="I12" s="108"/>
      <c r="J12" s="119">
        <f t="shared" si="0"/>
        <v>11.2721</v>
      </c>
      <c r="K12" s="108"/>
      <c r="L12" s="139"/>
      <c r="M12" s="108">
        <v>25.15</v>
      </c>
      <c r="N12" s="108"/>
      <c r="O12" s="108"/>
      <c r="P12" s="108"/>
      <c r="Q12" s="108"/>
      <c r="R12" s="155"/>
      <c r="S12" s="155"/>
      <c r="T12" s="155"/>
      <c r="W12" s="108">
        <v>27.32</v>
      </c>
      <c r="X12" s="108"/>
      <c r="Y12" s="108"/>
      <c r="Z12" s="108">
        <f t="shared" si="1"/>
        <v>0</v>
      </c>
    </row>
    <row r="13" s="84" customFormat="1" spans="1:26">
      <c r="A13" s="106"/>
      <c r="B13" s="107" t="s">
        <v>84</v>
      </c>
      <c r="C13" s="108">
        <f>C6*8%</f>
        <v>12.5752</v>
      </c>
      <c r="D13" s="109"/>
      <c r="E13" s="110"/>
      <c r="F13" s="108">
        <f>F6*8%</f>
        <v>12.5752</v>
      </c>
      <c r="G13" s="108"/>
      <c r="H13" s="108"/>
      <c r="I13" s="108"/>
      <c r="J13" s="119">
        <f t="shared" si="0"/>
        <v>12.5752</v>
      </c>
      <c r="K13" s="108"/>
      <c r="L13" s="139"/>
      <c r="M13" s="108"/>
      <c r="N13" s="108"/>
      <c r="O13" s="108"/>
      <c r="P13" s="108"/>
      <c r="Q13" s="108"/>
      <c r="R13" s="155"/>
      <c r="S13" s="155"/>
      <c r="T13" s="155"/>
      <c r="W13" s="108"/>
      <c r="X13" s="108"/>
      <c r="Y13" s="108"/>
      <c r="Z13" s="108">
        <f t="shared" si="1"/>
        <v>0</v>
      </c>
    </row>
    <row r="14" s="84" customFormat="1" spans="1:26">
      <c r="A14" s="106"/>
      <c r="B14" s="107" t="s">
        <v>85</v>
      </c>
      <c r="C14" s="108">
        <v>18.87</v>
      </c>
      <c r="D14" s="109"/>
      <c r="E14" s="110"/>
      <c r="F14" s="108">
        <v>18.87</v>
      </c>
      <c r="G14" s="108"/>
      <c r="H14" s="108"/>
      <c r="I14" s="108"/>
      <c r="J14" s="119">
        <f t="shared" si="0"/>
        <v>18.87</v>
      </c>
      <c r="K14" s="108"/>
      <c r="L14" s="139"/>
      <c r="M14" s="108">
        <v>7.29</v>
      </c>
      <c r="N14" s="108"/>
      <c r="O14" s="108"/>
      <c r="P14" s="108"/>
      <c r="Q14" s="108"/>
      <c r="R14" s="155"/>
      <c r="S14" s="155"/>
      <c r="T14" s="155"/>
      <c r="W14" s="108">
        <v>3.62</v>
      </c>
      <c r="X14" s="108">
        <v>94.02</v>
      </c>
      <c r="Y14" s="108"/>
      <c r="Z14" s="108">
        <f t="shared" si="1"/>
        <v>94.02</v>
      </c>
    </row>
    <row r="15" s="84" customFormat="1" spans="1:26">
      <c r="A15" s="106"/>
      <c r="B15" s="107" t="s">
        <v>86</v>
      </c>
      <c r="C15" s="107"/>
      <c r="D15" s="109"/>
      <c r="E15" s="110"/>
      <c r="F15" s="108"/>
      <c r="G15" s="108"/>
      <c r="H15" s="108"/>
      <c r="I15" s="108"/>
      <c r="J15" s="119"/>
      <c r="K15" s="108"/>
      <c r="L15" s="139"/>
      <c r="M15" s="108"/>
      <c r="N15" s="108"/>
      <c r="O15" s="108"/>
      <c r="P15" s="108"/>
      <c r="Q15" s="108"/>
      <c r="R15" s="155"/>
      <c r="S15" s="155"/>
      <c r="T15" s="155"/>
      <c r="W15" s="108">
        <v>2.86</v>
      </c>
      <c r="X15" s="108"/>
      <c r="Y15" s="108"/>
      <c r="Z15" s="108">
        <f t="shared" si="1"/>
        <v>0</v>
      </c>
    </row>
    <row r="16" s="84" customFormat="1" spans="1:26">
      <c r="A16" s="106"/>
      <c r="B16" s="107" t="s">
        <v>87</v>
      </c>
      <c r="C16" s="107">
        <v>27.36</v>
      </c>
      <c r="D16" s="108"/>
      <c r="E16" s="110"/>
      <c r="F16" s="108"/>
      <c r="G16" s="111"/>
      <c r="H16" s="108"/>
      <c r="I16" s="148"/>
      <c r="J16" s="119"/>
      <c r="K16" s="148"/>
      <c r="L16" s="139"/>
      <c r="M16" s="108">
        <v>20.53</v>
      </c>
      <c r="N16" s="108">
        <v>3.24</v>
      </c>
      <c r="O16" s="108"/>
      <c r="P16" s="108"/>
      <c r="Q16" s="108"/>
      <c r="R16" s="155"/>
      <c r="S16" s="155"/>
      <c r="T16" s="155"/>
      <c r="W16" s="108">
        <v>140.73</v>
      </c>
      <c r="X16" s="108">
        <v>65.4</v>
      </c>
      <c r="Y16" s="108"/>
      <c r="Z16" s="108">
        <f t="shared" si="1"/>
        <v>65.4</v>
      </c>
    </row>
    <row r="17" s="85" customFormat="1" spans="1:26">
      <c r="A17" s="112" t="s">
        <v>88</v>
      </c>
      <c r="B17" s="112"/>
      <c r="C17" s="112">
        <f t="shared" ref="C17:F17" si="2">SUM(C6:C16)</f>
        <v>556.7077</v>
      </c>
      <c r="D17" s="112">
        <f t="shared" si="2"/>
        <v>0</v>
      </c>
      <c r="E17" s="113"/>
      <c r="F17" s="112">
        <f t="shared" si="2"/>
        <v>553.7877</v>
      </c>
      <c r="G17" s="112"/>
      <c r="H17" s="112">
        <f>SUM(H6:H16)</f>
        <v>0</v>
      </c>
      <c r="I17" s="112"/>
      <c r="J17" s="112">
        <f>SUM(F17:H17)</f>
        <v>553.7877</v>
      </c>
      <c r="K17" s="112"/>
      <c r="L17" s="139"/>
      <c r="M17" s="112">
        <f t="shared" ref="M17:P17" si="3">SUM(M6:M16)</f>
        <v>668.56</v>
      </c>
      <c r="N17" s="112">
        <f t="shared" si="3"/>
        <v>17.17</v>
      </c>
      <c r="O17" s="112">
        <f t="shared" si="3"/>
        <v>0</v>
      </c>
      <c r="P17" s="112">
        <f t="shared" si="3"/>
        <v>0</v>
      </c>
      <c r="Q17" s="105">
        <f>O17+P17</f>
        <v>0</v>
      </c>
      <c r="R17" s="135"/>
      <c r="S17" s="135"/>
      <c r="T17" s="155"/>
      <c r="U17" s="85">
        <f>C17-L17</f>
        <v>556.7077</v>
      </c>
      <c r="W17" s="112">
        <f t="shared" ref="W17:Y17" si="4">SUM(W6:W16)</f>
        <v>624.05</v>
      </c>
      <c r="X17" s="112">
        <f t="shared" si="4"/>
        <v>654.17</v>
      </c>
      <c r="Y17" s="112">
        <f t="shared" si="4"/>
        <v>205.23</v>
      </c>
      <c r="Z17" s="108">
        <f t="shared" si="1"/>
        <v>859.4</v>
      </c>
    </row>
    <row r="18" s="84" customFormat="1" ht="28" spans="1:26">
      <c r="A18" s="103" t="s">
        <v>89</v>
      </c>
      <c r="B18" s="107" t="s">
        <v>90</v>
      </c>
      <c r="C18" s="107"/>
      <c r="D18" s="109"/>
      <c r="E18" s="110"/>
      <c r="F18" s="108">
        <v>0.8</v>
      </c>
      <c r="G18" s="111"/>
      <c r="H18" s="108"/>
      <c r="I18" s="111"/>
      <c r="J18" s="119">
        <f t="shared" ref="J18:J36" si="5">F18+H18</f>
        <v>0.8</v>
      </c>
      <c r="K18" s="108"/>
      <c r="L18" s="139"/>
      <c r="M18" s="108">
        <v>8.3</v>
      </c>
      <c r="N18" s="108"/>
      <c r="O18" s="108"/>
      <c r="P18" s="108"/>
      <c r="Q18" s="108"/>
      <c r="R18" s="155"/>
      <c r="S18" s="155"/>
      <c r="T18" s="155"/>
      <c r="W18" s="108">
        <v>1.22</v>
      </c>
      <c r="X18" s="108"/>
      <c r="Y18" s="108"/>
      <c r="Z18" s="108">
        <f t="shared" si="1"/>
        <v>0</v>
      </c>
    </row>
    <row r="19" s="85" customFormat="1" ht="18" customHeight="1" spans="1:26">
      <c r="A19" s="103" t="s">
        <v>88</v>
      </c>
      <c r="B19" s="103"/>
      <c r="C19" s="103">
        <f t="shared" ref="C19:F19" si="6">SUM(C18:C18)</f>
        <v>0</v>
      </c>
      <c r="D19" s="103">
        <f t="shared" si="6"/>
        <v>0</v>
      </c>
      <c r="E19" s="103"/>
      <c r="F19" s="105">
        <f t="shared" si="6"/>
        <v>0.8</v>
      </c>
      <c r="G19" s="105"/>
      <c r="H19" s="105">
        <f>SUM(H18:H18)</f>
        <v>0</v>
      </c>
      <c r="I19" s="105"/>
      <c r="J19" s="132">
        <f t="shared" si="5"/>
        <v>0.8</v>
      </c>
      <c r="K19" s="105"/>
      <c r="L19" s="139"/>
      <c r="M19" s="105">
        <f t="shared" ref="M19:P19" si="7">SUM(M18:M18)</f>
        <v>8.3</v>
      </c>
      <c r="N19" s="105">
        <f t="shared" si="7"/>
        <v>0</v>
      </c>
      <c r="O19" s="105">
        <f t="shared" si="7"/>
        <v>0</v>
      </c>
      <c r="P19" s="105">
        <f t="shared" si="7"/>
        <v>0</v>
      </c>
      <c r="Q19" s="108">
        <f>O19+P19</f>
        <v>0</v>
      </c>
      <c r="R19" s="135"/>
      <c r="S19" s="135"/>
      <c r="T19" s="155"/>
      <c r="U19" s="85">
        <f>C19-L19</f>
        <v>0</v>
      </c>
      <c r="W19" s="105">
        <f t="shared" ref="W19:Y19" si="8">SUM(W18:W18)</f>
        <v>1.22</v>
      </c>
      <c r="X19" s="105">
        <f t="shared" si="8"/>
        <v>0</v>
      </c>
      <c r="Y19" s="105">
        <f t="shared" si="8"/>
        <v>0</v>
      </c>
      <c r="Z19" s="108">
        <f t="shared" si="1"/>
        <v>0</v>
      </c>
    </row>
    <row r="20" s="84" customFormat="1" spans="1:26">
      <c r="A20" s="114" t="s">
        <v>91</v>
      </c>
      <c r="B20" s="107" t="s">
        <v>92</v>
      </c>
      <c r="C20" s="115">
        <v>94</v>
      </c>
      <c r="D20" s="109"/>
      <c r="E20" s="116"/>
      <c r="F20" s="108">
        <v>15.6</v>
      </c>
      <c r="G20" s="108"/>
      <c r="H20" s="108">
        <v>4.45</v>
      </c>
      <c r="I20" s="120"/>
      <c r="J20" s="119">
        <f t="shared" si="5"/>
        <v>20.05</v>
      </c>
      <c r="K20" s="108"/>
      <c r="L20" s="139"/>
      <c r="M20" s="109">
        <v>186.18</v>
      </c>
      <c r="N20" s="109">
        <v>35.87</v>
      </c>
      <c r="O20" s="109"/>
      <c r="P20" s="108"/>
      <c r="Q20" s="108"/>
      <c r="R20" s="155"/>
      <c r="S20" s="155"/>
      <c r="T20" s="155"/>
      <c r="W20" s="109">
        <v>99.56</v>
      </c>
      <c r="X20" s="108">
        <v>30.07</v>
      </c>
      <c r="Y20" s="108">
        <v>53.04</v>
      </c>
      <c r="Z20" s="108">
        <f t="shared" si="1"/>
        <v>83.11</v>
      </c>
    </row>
    <row r="21" s="84" customFormat="1" spans="1:26">
      <c r="A21" s="117"/>
      <c r="B21" s="107" t="s">
        <v>93</v>
      </c>
      <c r="C21" s="118"/>
      <c r="D21" s="109"/>
      <c r="E21" s="116"/>
      <c r="F21" s="108">
        <v>10.29</v>
      </c>
      <c r="G21" s="108"/>
      <c r="H21" s="108">
        <v>11.28</v>
      </c>
      <c r="I21" s="120"/>
      <c r="J21" s="119">
        <f t="shared" si="5"/>
        <v>21.57</v>
      </c>
      <c r="K21" s="108"/>
      <c r="L21" s="139"/>
      <c r="M21" s="109">
        <v>148.36</v>
      </c>
      <c r="N21" s="109">
        <v>68.33</v>
      </c>
      <c r="O21" s="109"/>
      <c r="P21" s="108"/>
      <c r="Q21" s="108"/>
      <c r="R21" s="155"/>
      <c r="S21" s="155"/>
      <c r="T21" s="155"/>
      <c r="W21" s="109">
        <v>96.94</v>
      </c>
      <c r="X21" s="108">
        <v>43.7</v>
      </c>
      <c r="Y21" s="108">
        <v>59.53</v>
      </c>
      <c r="Z21" s="108">
        <f t="shared" si="1"/>
        <v>103.23</v>
      </c>
    </row>
    <row r="22" s="84" customFormat="1" spans="1:26">
      <c r="A22" s="117"/>
      <c r="B22" s="107" t="s">
        <v>94</v>
      </c>
      <c r="C22" s="118"/>
      <c r="D22" s="109"/>
      <c r="E22" s="116"/>
      <c r="F22" s="108">
        <v>2.67</v>
      </c>
      <c r="G22" s="108"/>
      <c r="H22" s="108"/>
      <c r="I22" s="120"/>
      <c r="J22" s="119">
        <f t="shared" si="5"/>
        <v>2.67</v>
      </c>
      <c r="K22" s="108"/>
      <c r="L22" s="139"/>
      <c r="M22" s="109"/>
      <c r="N22" s="109"/>
      <c r="O22" s="109"/>
      <c r="P22" s="108"/>
      <c r="Q22" s="108"/>
      <c r="R22" s="155"/>
      <c r="S22" s="155"/>
      <c r="T22" s="155"/>
      <c r="W22" s="109"/>
      <c r="X22" s="108"/>
      <c r="Y22" s="108"/>
      <c r="Z22" s="108"/>
    </row>
    <row r="23" s="84" customFormat="1" spans="1:26">
      <c r="A23" s="117"/>
      <c r="B23" s="107" t="s">
        <v>95</v>
      </c>
      <c r="C23" s="118"/>
      <c r="D23" s="109"/>
      <c r="E23" s="116"/>
      <c r="F23" s="108">
        <v>2.87</v>
      </c>
      <c r="G23" s="108"/>
      <c r="H23" s="108"/>
      <c r="I23" s="120"/>
      <c r="J23" s="119">
        <f t="shared" si="5"/>
        <v>2.87</v>
      </c>
      <c r="K23" s="108"/>
      <c r="L23" s="139"/>
      <c r="M23" s="109">
        <v>6.12</v>
      </c>
      <c r="N23" s="109">
        <v>12.69</v>
      </c>
      <c r="O23" s="109"/>
      <c r="P23" s="108"/>
      <c r="Q23" s="108"/>
      <c r="R23" s="155"/>
      <c r="S23" s="155"/>
      <c r="T23" s="155"/>
      <c r="W23" s="109">
        <v>9.6</v>
      </c>
      <c r="X23" s="108">
        <v>16.88</v>
      </c>
      <c r="Y23" s="108">
        <v>3.32</v>
      </c>
      <c r="Z23" s="108">
        <f t="shared" ref="Z23:Z27" si="9">X23+Y23</f>
        <v>20.2</v>
      </c>
    </row>
    <row r="24" s="84" customFormat="1" spans="1:26">
      <c r="A24" s="117"/>
      <c r="B24" s="107" t="s">
        <v>96</v>
      </c>
      <c r="C24" s="118"/>
      <c r="D24" s="109"/>
      <c r="E24" s="116"/>
      <c r="F24" s="108">
        <v>26.41</v>
      </c>
      <c r="G24" s="119"/>
      <c r="H24" s="108">
        <v>6.9</v>
      </c>
      <c r="I24" s="120"/>
      <c r="J24" s="119">
        <f t="shared" si="5"/>
        <v>33.31</v>
      </c>
      <c r="K24" s="108"/>
      <c r="L24" s="139"/>
      <c r="M24" s="109">
        <v>2.79</v>
      </c>
      <c r="N24" s="109">
        <v>10.87</v>
      </c>
      <c r="O24" s="109"/>
      <c r="P24" s="108"/>
      <c r="Q24" s="108"/>
      <c r="R24" s="155"/>
      <c r="S24" s="155"/>
      <c r="T24" s="155"/>
      <c r="W24" s="109">
        <v>0.8</v>
      </c>
      <c r="X24" s="108">
        <v>0.8</v>
      </c>
      <c r="Y24" s="108"/>
      <c r="Z24" s="108">
        <f t="shared" si="9"/>
        <v>0.8</v>
      </c>
    </row>
    <row r="25" s="84" customFormat="1" spans="1:26">
      <c r="A25" s="117"/>
      <c r="B25" s="107" t="s">
        <v>97</v>
      </c>
      <c r="C25" s="118"/>
      <c r="D25" s="109"/>
      <c r="E25" s="116"/>
      <c r="F25" s="108">
        <v>10.87</v>
      </c>
      <c r="G25" s="111"/>
      <c r="H25" s="108"/>
      <c r="I25" s="120"/>
      <c r="J25" s="119">
        <f t="shared" si="5"/>
        <v>10.87</v>
      </c>
      <c r="K25" s="108"/>
      <c r="L25" s="139"/>
      <c r="M25" s="109">
        <v>9.32</v>
      </c>
      <c r="N25" s="109">
        <v>19.67</v>
      </c>
      <c r="O25" s="109"/>
      <c r="P25" s="108"/>
      <c r="Q25" s="108"/>
      <c r="R25" s="155"/>
      <c r="S25" s="155"/>
      <c r="T25" s="155"/>
      <c r="W25" s="109"/>
      <c r="X25" s="108"/>
      <c r="Y25" s="108"/>
      <c r="Z25" s="108">
        <f t="shared" si="9"/>
        <v>0</v>
      </c>
    </row>
    <row r="26" s="84" customFormat="1" spans="1:26">
      <c r="A26" s="117"/>
      <c r="B26" s="107" t="s">
        <v>98</v>
      </c>
      <c r="C26" s="118"/>
      <c r="D26" s="109"/>
      <c r="E26" s="116"/>
      <c r="F26" s="109">
        <v>1.2</v>
      </c>
      <c r="G26" s="108"/>
      <c r="H26" s="108">
        <v>22.83</v>
      </c>
      <c r="I26" s="111"/>
      <c r="J26" s="119">
        <f t="shared" si="5"/>
        <v>24.03</v>
      </c>
      <c r="K26" s="108"/>
      <c r="L26" s="139"/>
      <c r="M26" s="109">
        <v>51.11</v>
      </c>
      <c r="N26" s="109">
        <v>31.9</v>
      </c>
      <c r="O26" s="109"/>
      <c r="P26" s="108"/>
      <c r="Q26" s="108"/>
      <c r="R26" s="155"/>
      <c r="S26" s="155"/>
      <c r="T26" s="155"/>
      <c r="W26" s="109">
        <v>91.41</v>
      </c>
      <c r="X26" s="108">
        <v>162.9</v>
      </c>
      <c r="Y26" s="108">
        <v>56.28</v>
      </c>
      <c r="Z26" s="108">
        <f t="shared" si="9"/>
        <v>219.18</v>
      </c>
    </row>
    <row r="27" s="84" customFormat="1" spans="1:26">
      <c r="A27" s="117"/>
      <c r="B27" s="107" t="s">
        <v>99</v>
      </c>
      <c r="C27" s="118"/>
      <c r="D27" s="109"/>
      <c r="E27" s="116"/>
      <c r="F27" s="109"/>
      <c r="G27" s="120"/>
      <c r="H27" s="108"/>
      <c r="I27" s="108"/>
      <c r="J27" s="119">
        <f t="shared" si="5"/>
        <v>0</v>
      </c>
      <c r="K27" s="108"/>
      <c r="L27" s="139"/>
      <c r="M27" s="109"/>
      <c r="N27" s="109">
        <v>2.58</v>
      </c>
      <c r="O27" s="109"/>
      <c r="P27" s="108"/>
      <c r="Q27" s="108"/>
      <c r="R27" s="155"/>
      <c r="S27" s="155"/>
      <c r="T27" s="155"/>
      <c r="W27" s="109">
        <v>1.87</v>
      </c>
      <c r="X27" s="108">
        <v>1.87</v>
      </c>
      <c r="Y27" s="108"/>
      <c r="Z27" s="108">
        <f t="shared" si="9"/>
        <v>1.87</v>
      </c>
    </row>
    <row r="28" s="84" customFormat="1" spans="1:26">
      <c r="A28" s="117"/>
      <c r="B28" s="107" t="s">
        <v>100</v>
      </c>
      <c r="C28" s="118"/>
      <c r="D28" s="109"/>
      <c r="E28" s="116"/>
      <c r="F28" s="109"/>
      <c r="G28" s="120"/>
      <c r="H28" s="108">
        <v>188.24</v>
      </c>
      <c r="I28" s="108"/>
      <c r="J28" s="119">
        <f t="shared" si="5"/>
        <v>188.24</v>
      </c>
      <c r="K28" s="108"/>
      <c r="L28" s="139"/>
      <c r="M28" s="109"/>
      <c r="N28" s="109"/>
      <c r="O28" s="109"/>
      <c r="P28" s="108"/>
      <c r="Q28" s="108"/>
      <c r="R28" s="155"/>
      <c r="S28" s="155"/>
      <c r="T28" s="155"/>
      <c r="W28" s="109"/>
      <c r="X28" s="108"/>
      <c r="Y28" s="108"/>
      <c r="Z28" s="108"/>
    </row>
    <row r="29" s="84" customFormat="1" spans="1:26">
      <c r="A29" s="117"/>
      <c r="B29" s="107" t="s">
        <v>101</v>
      </c>
      <c r="C29" s="118"/>
      <c r="D29" s="109"/>
      <c r="E29" s="116"/>
      <c r="F29" s="109"/>
      <c r="G29" s="108"/>
      <c r="H29" s="108"/>
      <c r="I29" s="108"/>
      <c r="J29" s="119">
        <f t="shared" si="5"/>
        <v>0</v>
      </c>
      <c r="K29" s="108"/>
      <c r="L29" s="139"/>
      <c r="M29" s="109"/>
      <c r="N29" s="109">
        <v>0.94</v>
      </c>
      <c r="O29" s="109"/>
      <c r="P29" s="108"/>
      <c r="Q29" s="108"/>
      <c r="R29" s="155"/>
      <c r="S29" s="155"/>
      <c r="T29" s="155"/>
      <c r="W29" s="109"/>
      <c r="X29" s="108"/>
      <c r="Y29" s="108"/>
      <c r="Z29" s="108">
        <f t="shared" ref="Z29:Z31" si="10">X29+Y29</f>
        <v>0</v>
      </c>
    </row>
    <row r="30" s="84" customFormat="1" spans="1:26">
      <c r="A30" s="117"/>
      <c r="B30" s="107" t="s">
        <v>102</v>
      </c>
      <c r="C30" s="118"/>
      <c r="D30" s="109"/>
      <c r="E30" s="116"/>
      <c r="F30" s="109"/>
      <c r="G30" s="108"/>
      <c r="H30" s="108"/>
      <c r="I30" s="120"/>
      <c r="J30" s="119">
        <f t="shared" si="5"/>
        <v>0</v>
      </c>
      <c r="K30" s="108"/>
      <c r="L30" s="139"/>
      <c r="M30" s="109"/>
      <c r="N30" s="109">
        <v>13.11</v>
      </c>
      <c r="O30" s="109"/>
      <c r="P30" s="108"/>
      <c r="Q30" s="108"/>
      <c r="R30" s="155"/>
      <c r="S30" s="155"/>
      <c r="T30" s="155"/>
      <c r="W30" s="109">
        <v>2.62</v>
      </c>
      <c r="X30" s="108">
        <v>0.39</v>
      </c>
      <c r="Y30" s="108"/>
      <c r="Z30" s="108">
        <f t="shared" si="10"/>
        <v>0.39</v>
      </c>
    </row>
    <row r="31" s="84" customFormat="1" spans="1:26">
      <c r="A31" s="117"/>
      <c r="B31" s="107" t="s">
        <v>103</v>
      </c>
      <c r="C31" s="118"/>
      <c r="D31" s="109"/>
      <c r="E31" s="116"/>
      <c r="F31" s="108">
        <v>55.74</v>
      </c>
      <c r="G31" s="120"/>
      <c r="H31" s="108">
        <v>8.4</v>
      </c>
      <c r="I31" s="120"/>
      <c r="J31" s="119">
        <f t="shared" si="5"/>
        <v>64.14</v>
      </c>
      <c r="K31" s="108"/>
      <c r="L31" s="139"/>
      <c r="M31" s="109">
        <v>4.06</v>
      </c>
      <c r="N31" s="109">
        <v>20.79</v>
      </c>
      <c r="O31" s="109"/>
      <c r="P31" s="108"/>
      <c r="Q31" s="108"/>
      <c r="R31" s="155"/>
      <c r="S31" s="155"/>
      <c r="T31" s="155"/>
      <c r="W31" s="109">
        <v>32.97</v>
      </c>
      <c r="X31" s="108">
        <v>13.8</v>
      </c>
      <c r="Y31" s="108">
        <v>19.17</v>
      </c>
      <c r="Z31" s="108">
        <f t="shared" si="10"/>
        <v>32.97</v>
      </c>
    </row>
    <row r="32" s="84" customFormat="1" spans="1:26">
      <c r="A32" s="121"/>
      <c r="B32" s="107" t="s">
        <v>104</v>
      </c>
      <c r="C32" s="118"/>
      <c r="D32" s="109"/>
      <c r="E32" s="116"/>
      <c r="F32" s="108"/>
      <c r="G32" s="120"/>
      <c r="H32" s="108"/>
      <c r="I32" s="120"/>
      <c r="J32" s="119">
        <f t="shared" si="5"/>
        <v>0</v>
      </c>
      <c r="K32" s="108"/>
      <c r="L32" s="139"/>
      <c r="M32" s="109"/>
      <c r="N32" s="109"/>
      <c r="O32" s="109"/>
      <c r="P32" s="108"/>
      <c r="Q32" s="108"/>
      <c r="R32" s="155"/>
      <c r="S32" s="155"/>
      <c r="T32" s="155"/>
      <c r="W32" s="109"/>
      <c r="X32" s="108"/>
      <c r="Y32" s="108"/>
      <c r="Z32" s="108"/>
    </row>
    <row r="33" s="84" customFormat="1" spans="1:26">
      <c r="A33" s="122" t="s">
        <v>91</v>
      </c>
      <c r="B33" s="107" t="s">
        <v>105</v>
      </c>
      <c r="C33" s="118"/>
      <c r="D33" s="109"/>
      <c r="E33" s="116"/>
      <c r="F33" s="108">
        <v>20.94</v>
      </c>
      <c r="G33" s="108"/>
      <c r="H33" s="108"/>
      <c r="I33" s="108"/>
      <c r="J33" s="119">
        <f t="shared" si="5"/>
        <v>20.94</v>
      </c>
      <c r="K33" s="108"/>
      <c r="L33" s="139"/>
      <c r="M33" s="109">
        <v>23.26</v>
      </c>
      <c r="N33" s="109"/>
      <c r="O33" s="109"/>
      <c r="P33" s="108"/>
      <c r="Q33" s="108"/>
      <c r="R33" s="155"/>
      <c r="S33" s="155"/>
      <c r="T33" s="155"/>
      <c r="W33" s="109">
        <v>2.64</v>
      </c>
      <c r="X33" s="108">
        <v>21.19</v>
      </c>
      <c r="Y33" s="108"/>
      <c r="Z33" s="108">
        <f t="shared" ref="Z33:Z37" si="11">X33+Y33</f>
        <v>21.19</v>
      </c>
    </row>
    <row r="34" s="84" customFormat="1" spans="1:26">
      <c r="A34" s="123"/>
      <c r="B34" s="107" t="s">
        <v>106</v>
      </c>
      <c r="C34" s="118"/>
      <c r="D34" s="109"/>
      <c r="E34" s="116"/>
      <c r="F34" s="108"/>
      <c r="G34" s="108"/>
      <c r="H34" s="108">
        <v>586.23</v>
      </c>
      <c r="I34" s="108"/>
      <c r="J34" s="119">
        <f t="shared" si="5"/>
        <v>586.23</v>
      </c>
      <c r="K34" s="108"/>
      <c r="L34" s="139"/>
      <c r="M34" s="109"/>
      <c r="N34" s="109"/>
      <c r="O34" s="109"/>
      <c r="P34" s="108"/>
      <c r="Q34" s="108"/>
      <c r="R34" s="155"/>
      <c r="S34" s="155"/>
      <c r="T34" s="155"/>
      <c r="W34" s="109"/>
      <c r="X34" s="108"/>
      <c r="Y34" s="108"/>
      <c r="Z34" s="108"/>
    </row>
    <row r="35" s="84" customFormat="1" spans="1:26">
      <c r="A35" s="123"/>
      <c r="B35" s="107" t="s">
        <v>107</v>
      </c>
      <c r="C35" s="118"/>
      <c r="D35" s="109"/>
      <c r="E35" s="116"/>
      <c r="F35" s="108">
        <v>2.93</v>
      </c>
      <c r="G35" s="111"/>
      <c r="H35" s="108">
        <v>6.93</v>
      </c>
      <c r="I35" s="111"/>
      <c r="J35" s="119">
        <f t="shared" si="5"/>
        <v>9.86</v>
      </c>
      <c r="K35" s="108"/>
      <c r="L35" s="139"/>
      <c r="M35" s="109">
        <v>0.08</v>
      </c>
      <c r="N35" s="109">
        <v>1.5</v>
      </c>
      <c r="O35" s="109"/>
      <c r="P35" s="108"/>
      <c r="Q35" s="108"/>
      <c r="R35" s="155"/>
      <c r="S35" s="155"/>
      <c r="T35" s="155"/>
      <c r="W35" s="109">
        <v>92.44</v>
      </c>
      <c r="X35" s="108">
        <v>105.83</v>
      </c>
      <c r="Y35" s="108">
        <v>41.72</v>
      </c>
      <c r="Z35" s="108">
        <f t="shared" si="11"/>
        <v>147.55</v>
      </c>
    </row>
    <row r="36" s="84" customFormat="1" spans="1:26">
      <c r="A36" s="124"/>
      <c r="B36" s="107" t="s">
        <v>108</v>
      </c>
      <c r="C36" s="125"/>
      <c r="D36" s="109"/>
      <c r="E36" s="116"/>
      <c r="F36" s="108">
        <v>4.83</v>
      </c>
      <c r="G36" s="111"/>
      <c r="H36" s="108">
        <v>6</v>
      </c>
      <c r="I36" s="111"/>
      <c r="J36" s="119">
        <f t="shared" si="5"/>
        <v>10.83</v>
      </c>
      <c r="K36" s="108"/>
      <c r="L36" s="139"/>
      <c r="M36" s="109">
        <v>19.6</v>
      </c>
      <c r="N36" s="109">
        <v>101.53</v>
      </c>
      <c r="O36" s="109"/>
      <c r="P36" s="108"/>
      <c r="Q36" s="108"/>
      <c r="R36" s="155"/>
      <c r="S36" s="155"/>
      <c r="T36" s="155"/>
      <c r="W36" s="105">
        <f t="shared" ref="W36:Y36" si="12">SUM(W20:W35)</f>
        <v>430.85</v>
      </c>
      <c r="X36" s="105">
        <f t="shared" si="12"/>
        <v>397.43</v>
      </c>
      <c r="Y36" s="105">
        <f t="shared" si="12"/>
        <v>233.06</v>
      </c>
      <c r="Z36" s="108">
        <f t="shared" si="11"/>
        <v>630.49</v>
      </c>
    </row>
    <row r="37" s="85" customFormat="1" spans="1:26">
      <c r="A37" s="112" t="s">
        <v>88</v>
      </c>
      <c r="B37" s="112"/>
      <c r="C37" s="112">
        <f t="shared" ref="C37:F37" si="13">SUM(C20:C36)</f>
        <v>94</v>
      </c>
      <c r="D37" s="112">
        <f t="shared" si="13"/>
        <v>0</v>
      </c>
      <c r="E37" s="112"/>
      <c r="F37" s="105">
        <f t="shared" si="13"/>
        <v>154.35</v>
      </c>
      <c r="G37" s="105"/>
      <c r="H37" s="105">
        <f>SUM(H20:H36)</f>
        <v>841.26</v>
      </c>
      <c r="I37" s="105"/>
      <c r="J37" s="105">
        <f t="shared" ref="J37:J43" si="14">SUM(F37:H37)</f>
        <v>995.61</v>
      </c>
      <c r="K37" s="105"/>
      <c r="L37" s="144"/>
      <c r="M37" s="105">
        <f t="shared" ref="M37:Q37" si="15">SUM(M20:M36)</f>
        <v>450.88</v>
      </c>
      <c r="N37" s="105">
        <f>SUM(N20:N36)+0.01</f>
        <v>319.79</v>
      </c>
      <c r="O37" s="105">
        <f t="shared" si="15"/>
        <v>0</v>
      </c>
      <c r="P37" s="105">
        <f t="shared" si="15"/>
        <v>0</v>
      </c>
      <c r="Q37" s="105">
        <f t="shared" si="15"/>
        <v>0</v>
      </c>
      <c r="R37" s="135"/>
      <c r="S37" s="135"/>
      <c r="T37" s="155"/>
      <c r="W37" s="108">
        <v>14.97</v>
      </c>
      <c r="X37" s="105"/>
      <c r="Y37" s="105"/>
      <c r="Z37" s="108">
        <f t="shared" si="11"/>
        <v>0</v>
      </c>
    </row>
    <row r="38" s="85" customFormat="1" spans="1:26">
      <c r="A38" s="126" t="s">
        <v>109</v>
      </c>
      <c r="B38" s="109" t="s">
        <v>110</v>
      </c>
      <c r="C38" s="112"/>
      <c r="D38" s="109"/>
      <c r="E38" s="112"/>
      <c r="F38" s="108"/>
      <c r="G38" s="105"/>
      <c r="H38" s="108">
        <v>29.67</v>
      </c>
      <c r="I38" s="105"/>
      <c r="J38" s="108">
        <f t="shared" si="14"/>
        <v>29.67</v>
      </c>
      <c r="K38" s="105"/>
      <c r="L38" s="144"/>
      <c r="M38" s="105"/>
      <c r="N38" s="108">
        <v>23.92</v>
      </c>
      <c r="O38" s="105"/>
      <c r="P38" s="105"/>
      <c r="Q38" s="105"/>
      <c r="R38" s="135"/>
      <c r="S38" s="135"/>
      <c r="T38" s="155"/>
      <c r="W38" s="108"/>
      <c r="X38" s="105"/>
      <c r="Y38" s="105"/>
      <c r="Z38" s="108"/>
    </row>
    <row r="39" s="85" customFormat="1" spans="1:26">
      <c r="A39" s="127"/>
      <c r="B39" s="109" t="s">
        <v>111</v>
      </c>
      <c r="C39" s="112"/>
      <c r="D39" s="109"/>
      <c r="E39" s="112"/>
      <c r="F39" s="108"/>
      <c r="G39" s="105"/>
      <c r="H39" s="108">
        <v>4</v>
      </c>
      <c r="I39" s="105"/>
      <c r="J39" s="108">
        <f t="shared" si="14"/>
        <v>4</v>
      </c>
      <c r="K39" s="105"/>
      <c r="L39" s="144"/>
      <c r="M39" s="105"/>
      <c r="N39" s="108"/>
      <c r="O39" s="105"/>
      <c r="P39" s="105"/>
      <c r="Q39" s="105"/>
      <c r="R39" s="135"/>
      <c r="S39" s="135"/>
      <c r="T39" s="155"/>
      <c r="W39" s="108"/>
      <c r="X39" s="105"/>
      <c r="Y39" s="105"/>
      <c r="Z39" s="108"/>
    </row>
    <row r="40" s="85" customFormat="1" spans="1:26">
      <c r="A40" s="127"/>
      <c r="B40" s="109" t="s">
        <v>112</v>
      </c>
      <c r="C40" s="112"/>
      <c r="D40" s="109"/>
      <c r="E40" s="112"/>
      <c r="F40" s="108">
        <v>3.61</v>
      </c>
      <c r="G40" s="105"/>
      <c r="H40" s="108"/>
      <c r="I40" s="105"/>
      <c r="J40" s="108">
        <f t="shared" si="14"/>
        <v>3.61</v>
      </c>
      <c r="K40" s="105"/>
      <c r="L40" s="144"/>
      <c r="M40" s="105"/>
      <c r="N40" s="108"/>
      <c r="O40" s="105"/>
      <c r="P40" s="105"/>
      <c r="Q40" s="105"/>
      <c r="R40" s="135"/>
      <c r="S40" s="135"/>
      <c r="T40" s="155"/>
      <c r="W40" s="108"/>
      <c r="X40" s="105"/>
      <c r="Y40" s="105"/>
      <c r="Z40" s="108"/>
    </row>
    <row r="41" s="85" customFormat="1" spans="1:26">
      <c r="A41" s="128"/>
      <c r="B41" s="109" t="s">
        <v>113</v>
      </c>
      <c r="C41" s="112"/>
      <c r="D41" s="109"/>
      <c r="E41" s="112"/>
      <c r="F41" s="108"/>
      <c r="G41" s="105"/>
      <c r="H41" s="108">
        <f>25040.03+2479.59-26756.41</f>
        <v>763.209999999999</v>
      </c>
      <c r="I41" s="105"/>
      <c r="J41" s="108">
        <f t="shared" si="14"/>
        <v>763.209999999999</v>
      </c>
      <c r="K41" s="105"/>
      <c r="L41" s="144"/>
      <c r="M41" s="105"/>
      <c r="N41" s="108"/>
      <c r="O41" s="105"/>
      <c r="P41" s="105"/>
      <c r="Q41" s="105"/>
      <c r="R41" s="135"/>
      <c r="S41" s="135"/>
      <c r="T41" s="155"/>
      <c r="W41" s="108"/>
      <c r="X41" s="105"/>
      <c r="Y41" s="105"/>
      <c r="Z41" s="108"/>
    </row>
    <row r="42" s="85" customFormat="1" spans="1:26">
      <c r="A42" s="129" t="s">
        <v>114</v>
      </c>
      <c r="B42" s="109"/>
      <c r="C42" s="112"/>
      <c r="D42" s="109"/>
      <c r="E42" s="112"/>
      <c r="F42" s="108"/>
      <c r="G42" s="105"/>
      <c r="H42" s="108"/>
      <c r="I42" s="105"/>
      <c r="J42" s="108">
        <f t="shared" si="14"/>
        <v>0</v>
      </c>
      <c r="K42" s="105"/>
      <c r="L42" s="144"/>
      <c r="M42" s="105"/>
      <c r="N42" s="108"/>
      <c r="O42" s="105"/>
      <c r="P42" s="105"/>
      <c r="Q42" s="105"/>
      <c r="R42" s="135"/>
      <c r="S42" s="135"/>
      <c r="T42" s="155"/>
      <c r="W42" s="108"/>
      <c r="X42" s="105"/>
      <c r="Y42" s="105"/>
      <c r="Z42" s="108"/>
    </row>
    <row r="43" s="85" customFormat="1" spans="1:26">
      <c r="A43" s="129" t="s">
        <v>115</v>
      </c>
      <c r="B43" s="109"/>
      <c r="C43" s="112"/>
      <c r="D43" s="109"/>
      <c r="E43" s="112"/>
      <c r="F43" s="108"/>
      <c r="G43" s="105"/>
      <c r="H43" s="108"/>
      <c r="I43" s="105"/>
      <c r="J43" s="108">
        <f t="shared" si="14"/>
        <v>0</v>
      </c>
      <c r="K43" s="105"/>
      <c r="L43" s="144"/>
      <c r="M43" s="105"/>
      <c r="N43" s="108"/>
      <c r="O43" s="105"/>
      <c r="P43" s="105"/>
      <c r="Q43" s="105"/>
      <c r="R43" s="135"/>
      <c r="S43" s="135"/>
      <c r="T43" s="155"/>
      <c r="W43" s="108"/>
      <c r="X43" s="105"/>
      <c r="Y43" s="105"/>
      <c r="Z43" s="108"/>
    </row>
    <row r="44" s="85" customFormat="1" spans="1:26">
      <c r="A44" s="129" t="s">
        <v>116</v>
      </c>
      <c r="B44" s="130"/>
      <c r="C44" s="105">
        <f t="shared" ref="C44:J44" si="16">SUM(C38:C43)</f>
        <v>0</v>
      </c>
      <c r="D44" s="105">
        <v>861.07</v>
      </c>
      <c r="E44" s="105"/>
      <c r="F44" s="105">
        <f t="shared" si="16"/>
        <v>3.61</v>
      </c>
      <c r="G44" s="105">
        <f t="shared" si="16"/>
        <v>0</v>
      </c>
      <c r="H44" s="105">
        <f t="shared" si="16"/>
        <v>796.879999999999</v>
      </c>
      <c r="I44" s="105">
        <f t="shared" si="16"/>
        <v>0</v>
      </c>
      <c r="J44" s="105">
        <f t="shared" si="16"/>
        <v>800.489999999999</v>
      </c>
      <c r="K44" s="105"/>
      <c r="L44" s="144"/>
      <c r="M44" s="105"/>
      <c r="N44" s="105">
        <f>SUM(N38:N38)</f>
        <v>23.92</v>
      </c>
      <c r="O44" s="105"/>
      <c r="P44" s="105"/>
      <c r="Q44" s="105"/>
      <c r="R44" s="135"/>
      <c r="S44" s="135"/>
      <c r="T44" s="155"/>
      <c r="W44" s="108"/>
      <c r="X44" s="105"/>
      <c r="Y44" s="105"/>
      <c r="Z44" s="108"/>
    </row>
    <row r="45" s="85" customFormat="1" ht="25" customHeight="1" spans="1:26">
      <c r="A45" s="131" t="s">
        <v>117</v>
      </c>
      <c r="B45" s="131"/>
      <c r="C45" s="132">
        <f t="shared" ref="C45:J45" si="17">C44+C37+C19+C17</f>
        <v>650.7077</v>
      </c>
      <c r="D45" s="132">
        <f t="shared" si="17"/>
        <v>861.07</v>
      </c>
      <c r="E45" s="133" t="s">
        <v>118</v>
      </c>
      <c r="F45" s="132">
        <f t="shared" si="17"/>
        <v>712.5477</v>
      </c>
      <c r="G45" s="132">
        <f t="shared" si="17"/>
        <v>0</v>
      </c>
      <c r="H45" s="132">
        <f t="shared" si="17"/>
        <v>1638.14</v>
      </c>
      <c r="I45" s="132">
        <f t="shared" si="17"/>
        <v>0</v>
      </c>
      <c r="J45" s="119">
        <f t="shared" si="17"/>
        <v>2350.6877</v>
      </c>
      <c r="K45" s="132"/>
      <c r="L45" s="149"/>
      <c r="M45" s="132">
        <f>M37+M19+M17</f>
        <v>1127.74</v>
      </c>
      <c r="N45" s="132" t="e">
        <f>N37+N19+N17+N44+#REF!</f>
        <v>#REF!</v>
      </c>
      <c r="O45" s="132" t="e">
        <f>#REF!+O37+O19+O17</f>
        <v>#REF!</v>
      </c>
      <c r="P45" s="132" t="e">
        <f>#REF!+P37+P19+P17</f>
        <v>#REF!</v>
      </c>
      <c r="Q45" s="132" t="e">
        <f>#REF!+Q37+Q19+Q17</f>
        <v>#REF!</v>
      </c>
      <c r="R45" s="132"/>
      <c r="S45" s="132"/>
      <c r="T45" s="155"/>
      <c r="U45" s="84"/>
      <c r="V45" s="84"/>
      <c r="W45" s="105">
        <f>SUM(W37:W44)</f>
        <v>14.97</v>
      </c>
      <c r="X45" s="105" t="e">
        <f>SUM(#REF!)</f>
        <v>#REF!</v>
      </c>
      <c r="Y45" s="105"/>
      <c r="Z45" s="108" t="e">
        <f>X45+Y45</f>
        <v>#REF!</v>
      </c>
    </row>
    <row r="46" s="85" customFormat="1" ht="15" spans="1:23">
      <c r="A46" s="134" t="s">
        <v>119</v>
      </c>
      <c r="B46" s="135"/>
      <c r="C46" s="136">
        <f>C45+D45</f>
        <v>1511.7777</v>
      </c>
      <c r="D46" s="136"/>
      <c r="E46" s="137"/>
      <c r="F46" s="136">
        <f>F45+H45</f>
        <v>2350.6877</v>
      </c>
      <c r="G46" s="136"/>
      <c r="H46" s="136"/>
      <c r="I46" s="136"/>
      <c r="J46" s="150"/>
      <c r="K46" s="136"/>
      <c r="L46" s="151"/>
      <c r="M46" s="152"/>
      <c r="N46" s="152"/>
      <c r="W46" s="152"/>
    </row>
    <row r="47" s="84" customFormat="1" spans="3:23">
      <c r="C47" s="86"/>
      <c r="D47" s="86"/>
      <c r="E47" s="87"/>
      <c r="F47" s="88"/>
      <c r="G47" s="89"/>
      <c r="H47" s="88"/>
      <c r="I47" s="88"/>
      <c r="J47" s="90"/>
      <c r="K47" s="88"/>
      <c r="L47" s="91"/>
      <c r="M47" s="88"/>
      <c r="N47" s="88"/>
      <c r="W47" s="88"/>
    </row>
    <row r="48" s="84" customFormat="1" spans="3:23">
      <c r="C48" s="86"/>
      <c r="D48" s="86"/>
      <c r="E48" s="87"/>
      <c r="F48" s="88"/>
      <c r="G48" s="89"/>
      <c r="H48" s="88"/>
      <c r="I48" s="88"/>
      <c r="J48" s="90"/>
      <c r="K48" s="88"/>
      <c r="L48" s="91"/>
      <c r="M48" s="88"/>
      <c r="N48" s="88"/>
      <c r="W48" s="88"/>
    </row>
    <row r="49" s="84" customFormat="1" spans="3:23">
      <c r="C49" s="86"/>
      <c r="D49" s="86"/>
      <c r="E49" s="87"/>
      <c r="F49" s="88"/>
      <c r="G49" s="89"/>
      <c r="H49" s="88"/>
      <c r="I49" s="88"/>
      <c r="J49" s="90"/>
      <c r="K49" s="88"/>
      <c r="L49" s="91"/>
      <c r="M49" s="88"/>
      <c r="N49" s="88"/>
      <c r="W49" s="88"/>
    </row>
    <row r="50" s="84" customFormat="1" spans="3:23">
      <c r="C50" s="86"/>
      <c r="D50" s="86"/>
      <c r="E50" s="87"/>
      <c r="F50" s="88"/>
      <c r="G50" s="89"/>
      <c r="H50" s="88"/>
      <c r="I50" s="88"/>
      <c r="J50" s="90"/>
      <c r="K50" s="88"/>
      <c r="L50" s="91"/>
      <c r="M50" s="88"/>
      <c r="N50" s="88"/>
      <c r="W50" s="88"/>
    </row>
    <row r="51" s="84" customFormat="1" spans="3:23">
      <c r="C51" s="86"/>
      <c r="D51" s="86"/>
      <c r="E51" s="87"/>
      <c r="F51" s="88"/>
      <c r="G51" s="89"/>
      <c r="H51" s="88"/>
      <c r="I51" s="88"/>
      <c r="J51" s="90"/>
      <c r="K51" s="88"/>
      <c r="L51" s="91"/>
      <c r="M51" s="88"/>
      <c r="N51" s="88"/>
      <c r="W51" s="88"/>
    </row>
    <row r="52" s="84" customFormat="1" spans="3:23">
      <c r="C52" s="86"/>
      <c r="D52" s="86"/>
      <c r="E52" s="87"/>
      <c r="F52" s="88"/>
      <c r="G52" s="89"/>
      <c r="H52" s="88"/>
      <c r="I52" s="88"/>
      <c r="J52" s="90"/>
      <c r="K52" s="88"/>
      <c r="L52" s="91"/>
      <c r="M52" s="88"/>
      <c r="N52" s="88"/>
      <c r="W52" s="88"/>
    </row>
    <row r="53" s="84" customFormat="1" spans="3:23">
      <c r="C53" s="86"/>
      <c r="D53" s="86"/>
      <c r="E53" s="87"/>
      <c r="F53" s="88"/>
      <c r="G53" s="89"/>
      <c r="H53" s="88"/>
      <c r="I53" s="88"/>
      <c r="J53" s="90"/>
      <c r="K53" s="88"/>
      <c r="L53" s="91"/>
      <c r="M53" s="88"/>
      <c r="N53" s="88"/>
      <c r="W53" s="88"/>
    </row>
    <row r="54" s="84" customFormat="1" spans="3:23">
      <c r="C54" s="86"/>
      <c r="D54" s="86"/>
      <c r="E54" s="87"/>
      <c r="F54" s="88"/>
      <c r="G54" s="89"/>
      <c r="H54" s="88"/>
      <c r="I54" s="88"/>
      <c r="J54" s="90"/>
      <c r="K54" s="88"/>
      <c r="L54" s="91"/>
      <c r="M54" s="88"/>
      <c r="N54" s="88"/>
      <c r="W54" s="88"/>
    </row>
    <row r="55" s="84" customFormat="1" spans="3:23">
      <c r="C55" s="86"/>
      <c r="D55" s="86"/>
      <c r="E55" s="87"/>
      <c r="F55" s="88"/>
      <c r="G55" s="89"/>
      <c r="H55" s="88"/>
      <c r="I55" s="88"/>
      <c r="J55" s="90"/>
      <c r="K55" s="88"/>
      <c r="L55" s="91"/>
      <c r="M55" s="88"/>
      <c r="N55" s="88"/>
      <c r="W55" s="88"/>
    </row>
    <row r="56" s="84" customFormat="1" spans="3:23">
      <c r="C56" s="86"/>
      <c r="D56" s="86"/>
      <c r="E56" s="87"/>
      <c r="F56" s="88"/>
      <c r="G56" s="89"/>
      <c r="H56" s="88"/>
      <c r="I56" s="88"/>
      <c r="J56" s="90"/>
      <c r="K56" s="88"/>
      <c r="L56" s="91"/>
      <c r="M56" s="88"/>
      <c r="N56" s="88"/>
      <c r="W56" s="88"/>
    </row>
    <row r="57" s="84" customFormat="1" spans="3:23">
      <c r="C57" s="86"/>
      <c r="D57" s="86"/>
      <c r="E57" s="87"/>
      <c r="F57" s="88"/>
      <c r="G57" s="89"/>
      <c r="H57" s="88"/>
      <c r="I57" s="88"/>
      <c r="J57" s="90"/>
      <c r="K57" s="88"/>
      <c r="L57" s="91"/>
      <c r="M57" s="88"/>
      <c r="N57" s="88"/>
      <c r="W57" s="88"/>
    </row>
    <row r="58" s="84" customFormat="1" spans="3:23">
      <c r="C58" s="86"/>
      <c r="D58" s="86"/>
      <c r="E58" s="87"/>
      <c r="F58" s="88"/>
      <c r="G58" s="89"/>
      <c r="H58" s="88"/>
      <c r="I58" s="88"/>
      <c r="J58" s="90"/>
      <c r="K58" s="88"/>
      <c r="L58" s="91"/>
      <c r="M58" s="88"/>
      <c r="N58" s="88"/>
      <c r="W58" s="88"/>
    </row>
    <row r="59" s="84" customFormat="1" spans="3:23">
      <c r="C59" s="86"/>
      <c r="D59" s="86"/>
      <c r="E59" s="87"/>
      <c r="F59" s="88"/>
      <c r="G59" s="89"/>
      <c r="H59" s="88"/>
      <c r="I59" s="88"/>
      <c r="J59" s="90"/>
      <c r="K59" s="88"/>
      <c r="L59" s="91"/>
      <c r="M59" s="88"/>
      <c r="N59" s="88"/>
      <c r="W59" s="88"/>
    </row>
    <row r="60" s="84" customFormat="1" spans="3:23">
      <c r="C60" s="86"/>
      <c r="D60" s="86"/>
      <c r="E60" s="87"/>
      <c r="F60" s="88"/>
      <c r="G60" s="89"/>
      <c r="H60" s="88"/>
      <c r="I60" s="88"/>
      <c r="J60" s="90"/>
      <c r="K60" s="88"/>
      <c r="L60" s="91"/>
      <c r="M60" s="88"/>
      <c r="N60" s="88"/>
      <c r="W60" s="88"/>
    </row>
    <row r="61" s="84" customFormat="1" spans="3:23">
      <c r="C61" s="86"/>
      <c r="D61" s="86"/>
      <c r="E61" s="87"/>
      <c r="F61" s="88"/>
      <c r="G61" s="89"/>
      <c r="H61" s="88"/>
      <c r="I61" s="88"/>
      <c r="J61" s="90"/>
      <c r="K61" s="88"/>
      <c r="L61" s="91"/>
      <c r="M61" s="88"/>
      <c r="N61" s="88"/>
      <c r="W61" s="88"/>
    </row>
    <row r="62" s="84" customFormat="1" spans="3:23">
      <c r="C62" s="86"/>
      <c r="D62" s="86"/>
      <c r="E62" s="87"/>
      <c r="F62" s="88"/>
      <c r="G62" s="89"/>
      <c r="H62" s="88"/>
      <c r="I62" s="88"/>
      <c r="J62" s="90"/>
      <c r="K62" s="88"/>
      <c r="L62" s="91"/>
      <c r="M62" s="88"/>
      <c r="N62" s="88"/>
      <c r="W62" s="88"/>
    </row>
    <row r="63" s="84" customFormat="1" spans="3:23">
      <c r="C63" s="86"/>
      <c r="D63" s="86"/>
      <c r="E63" s="87"/>
      <c r="F63" s="88"/>
      <c r="G63" s="89"/>
      <c r="H63" s="88"/>
      <c r="I63" s="88"/>
      <c r="J63" s="90"/>
      <c r="K63" s="88"/>
      <c r="L63" s="91"/>
      <c r="M63" s="88"/>
      <c r="N63" s="88"/>
      <c r="W63" s="88"/>
    </row>
    <row r="64" s="84" customFormat="1" spans="3:23">
      <c r="C64" s="86"/>
      <c r="D64" s="86"/>
      <c r="E64" s="87"/>
      <c r="F64" s="88"/>
      <c r="G64" s="89"/>
      <c r="H64" s="88"/>
      <c r="I64" s="88"/>
      <c r="J64" s="90"/>
      <c r="K64" s="88"/>
      <c r="L64" s="91"/>
      <c r="M64" s="88"/>
      <c r="N64" s="88"/>
      <c r="W64" s="88"/>
    </row>
    <row r="65" s="84" customFormat="1" spans="3:23">
      <c r="C65" s="86"/>
      <c r="D65" s="86"/>
      <c r="E65" s="87"/>
      <c r="F65" s="88"/>
      <c r="G65" s="89"/>
      <c r="H65" s="88"/>
      <c r="I65" s="88"/>
      <c r="J65" s="90"/>
      <c r="K65" s="88"/>
      <c r="L65" s="91"/>
      <c r="M65" s="88"/>
      <c r="N65" s="88"/>
      <c r="W65" s="88"/>
    </row>
    <row r="66" s="84" customFormat="1" spans="3:23">
      <c r="C66" s="86"/>
      <c r="D66" s="86"/>
      <c r="E66" s="87"/>
      <c r="F66" s="88"/>
      <c r="G66" s="89"/>
      <c r="H66" s="88"/>
      <c r="I66" s="88"/>
      <c r="J66" s="90"/>
      <c r="K66" s="88"/>
      <c r="L66" s="91"/>
      <c r="M66" s="88"/>
      <c r="N66" s="88"/>
      <c r="W66" s="88"/>
    </row>
    <row r="67" s="84" customFormat="1" spans="3:23">
      <c r="C67" s="86"/>
      <c r="D67" s="86"/>
      <c r="E67" s="87"/>
      <c r="F67" s="88"/>
      <c r="G67" s="89"/>
      <c r="H67" s="88"/>
      <c r="I67" s="88"/>
      <c r="J67" s="90"/>
      <c r="K67" s="88"/>
      <c r="L67" s="91"/>
      <c r="M67" s="88"/>
      <c r="N67" s="88"/>
      <c r="W67" s="88"/>
    </row>
    <row r="68" s="84" customFormat="1" spans="3:23">
      <c r="C68" s="86"/>
      <c r="D68" s="86"/>
      <c r="E68" s="87"/>
      <c r="F68" s="88"/>
      <c r="G68" s="89"/>
      <c r="H68" s="88"/>
      <c r="I68" s="88"/>
      <c r="J68" s="90"/>
      <c r="K68" s="88"/>
      <c r="L68" s="91"/>
      <c r="M68" s="88"/>
      <c r="N68" s="88"/>
      <c r="W68" s="88"/>
    </row>
    <row r="69" s="84" customFormat="1" spans="3:23">
      <c r="C69" s="86"/>
      <c r="D69" s="86"/>
      <c r="E69" s="87"/>
      <c r="F69" s="88"/>
      <c r="G69" s="89"/>
      <c r="H69" s="88"/>
      <c r="I69" s="88"/>
      <c r="J69" s="90"/>
      <c r="K69" s="88"/>
      <c r="L69" s="91"/>
      <c r="M69" s="88"/>
      <c r="N69" s="88"/>
      <c r="W69" s="88"/>
    </row>
    <row r="70" s="84" customFormat="1" spans="3:23">
      <c r="C70" s="86"/>
      <c r="D70" s="86"/>
      <c r="E70" s="87"/>
      <c r="F70" s="88"/>
      <c r="G70" s="89"/>
      <c r="H70" s="88"/>
      <c r="I70" s="88"/>
      <c r="J70" s="90"/>
      <c r="K70" s="88"/>
      <c r="L70" s="91"/>
      <c r="M70" s="88"/>
      <c r="N70" s="88"/>
      <c r="W70" s="88"/>
    </row>
    <row r="71" s="84" customFormat="1" spans="1:23">
      <c r="A71" s="91" t="s">
        <v>120</v>
      </c>
      <c r="B71" s="156"/>
      <c r="C71" s="157">
        <v>48217816.92</v>
      </c>
      <c r="D71" s="86"/>
      <c r="E71" s="87"/>
      <c r="F71" s="88"/>
      <c r="G71" s="89"/>
      <c r="H71" s="88"/>
      <c r="I71" s="88"/>
      <c r="J71" s="90"/>
      <c r="K71" s="88"/>
      <c r="L71" s="91"/>
      <c r="M71" s="88"/>
      <c r="N71" s="88"/>
      <c r="W71" s="88"/>
    </row>
    <row r="72" s="84" customFormat="1" spans="1:23">
      <c r="A72" s="91" t="s">
        <v>121</v>
      </c>
      <c r="B72" s="156"/>
      <c r="C72" s="157">
        <v>48227907.56</v>
      </c>
      <c r="D72" s="86"/>
      <c r="E72" s="87"/>
      <c r="F72" s="88"/>
      <c r="G72" s="89"/>
      <c r="H72" s="88"/>
      <c r="I72" s="88"/>
      <c r="J72" s="90"/>
      <c r="K72" s="88"/>
      <c r="L72" s="91"/>
      <c r="M72" s="88"/>
      <c r="N72" s="88"/>
      <c r="W72" s="88"/>
    </row>
    <row r="73" s="84" customFormat="1" spans="1:23">
      <c r="A73" s="91"/>
      <c r="B73" s="156"/>
      <c r="C73" s="157">
        <v>291334.14</v>
      </c>
      <c r="D73" s="86"/>
      <c r="E73" s="87"/>
      <c r="F73" s="88"/>
      <c r="G73" s="89"/>
      <c r="H73" s="88"/>
      <c r="I73" s="88"/>
      <c r="J73" s="90"/>
      <c r="K73" s="88"/>
      <c r="L73" s="91"/>
      <c r="M73" s="88"/>
      <c r="N73" s="88"/>
      <c r="W73" s="88"/>
    </row>
    <row r="74" s="84" customFormat="1" spans="1:23">
      <c r="A74" s="91"/>
      <c r="B74" s="156"/>
      <c r="C74" s="157">
        <f>C72-C73</f>
        <v>47936573.42</v>
      </c>
      <c r="D74" s="86"/>
      <c r="E74" s="87"/>
      <c r="F74" s="88"/>
      <c r="G74" s="89"/>
      <c r="H74" s="88"/>
      <c r="I74" s="88"/>
      <c r="J74" s="90"/>
      <c r="K74" s="88"/>
      <c r="L74" s="91"/>
      <c r="M74" s="88"/>
      <c r="N74" s="88"/>
      <c r="W74" s="88"/>
    </row>
    <row r="75" s="84" customFormat="1" spans="1:23">
      <c r="A75" s="91"/>
      <c r="B75" s="156"/>
      <c r="C75" s="157"/>
      <c r="D75" s="86"/>
      <c r="E75" s="87"/>
      <c r="F75" s="88"/>
      <c r="G75" s="89"/>
      <c r="H75" s="88"/>
      <c r="I75" s="88"/>
      <c r="J75" s="90"/>
      <c r="K75" s="88"/>
      <c r="L75" s="91"/>
      <c r="M75" s="88"/>
      <c r="N75" s="88"/>
      <c r="W75" s="88"/>
    </row>
    <row r="76" s="84" customFormat="1" spans="1:23">
      <c r="A76" s="91"/>
      <c r="B76" s="156"/>
      <c r="C76" s="157">
        <f>C71-C72</f>
        <v>-10090.6400000006</v>
      </c>
      <c r="D76" s="86"/>
      <c r="E76" s="87"/>
      <c r="F76" s="88"/>
      <c r="G76" s="89"/>
      <c r="H76" s="88"/>
      <c r="I76" s="88"/>
      <c r="J76" s="90"/>
      <c r="K76" s="88"/>
      <c r="L76" s="91"/>
      <c r="M76" s="88"/>
      <c r="N76" s="88"/>
      <c r="W76" s="88"/>
    </row>
    <row r="77" s="84" customFormat="1" spans="1:23">
      <c r="A77" s="91"/>
      <c r="B77" s="156"/>
      <c r="C77" s="157"/>
      <c r="D77" s="86"/>
      <c r="E77" s="87"/>
      <c r="F77" s="88"/>
      <c r="G77" s="89"/>
      <c r="H77" s="88"/>
      <c r="I77" s="88"/>
      <c r="J77" s="90"/>
      <c r="K77" s="88"/>
      <c r="L77" s="91"/>
      <c r="M77" s="88"/>
      <c r="N77" s="88"/>
      <c r="W77" s="88"/>
    </row>
    <row r="78" s="84" customFormat="1" spans="1:23">
      <c r="A78" s="148" t="s">
        <v>122</v>
      </c>
      <c r="B78" s="158"/>
      <c r="C78" s="159">
        <v>44718828.88</v>
      </c>
      <c r="D78" s="86"/>
      <c r="E78" s="87"/>
      <c r="F78" s="88"/>
      <c r="G78" s="89"/>
      <c r="H78" s="88"/>
      <c r="I78" s="88"/>
      <c r="J78" s="90"/>
      <c r="K78" s="88"/>
      <c r="L78" s="91"/>
      <c r="M78" s="88"/>
      <c r="N78" s="88"/>
      <c r="W78" s="88"/>
    </row>
    <row r="79" s="84" customFormat="1" spans="1:23">
      <c r="A79" s="148"/>
      <c r="B79" s="158"/>
      <c r="C79" s="159">
        <v>3481817.5</v>
      </c>
      <c r="D79" s="86"/>
      <c r="E79" s="87"/>
      <c r="F79" s="88"/>
      <c r="G79" s="89"/>
      <c r="H79" s="88"/>
      <c r="I79" s="88"/>
      <c r="J79" s="90"/>
      <c r="K79" s="88"/>
      <c r="L79" s="91"/>
      <c r="M79" s="88"/>
      <c r="N79" s="88"/>
      <c r="W79" s="88"/>
    </row>
    <row r="80" s="84" customFormat="1" spans="1:23">
      <c r="A80" s="148"/>
      <c r="B80" s="158"/>
      <c r="C80" s="159">
        <v>42787</v>
      </c>
      <c r="D80" s="86"/>
      <c r="E80" s="87"/>
      <c r="F80" s="88"/>
      <c r="G80" s="89"/>
      <c r="H80" s="88"/>
      <c r="I80" s="88"/>
      <c r="J80" s="90"/>
      <c r="K80" s="88"/>
      <c r="L80" s="91"/>
      <c r="M80" s="88"/>
      <c r="N80" s="88"/>
      <c r="W80" s="88"/>
    </row>
    <row r="81" s="84" customFormat="1" spans="1:23">
      <c r="A81" s="148"/>
      <c r="B81" s="158"/>
      <c r="C81" s="159">
        <f>SUM(C78:C80)</f>
        <v>48243433.38</v>
      </c>
      <c r="D81" s="86"/>
      <c r="E81" s="87"/>
      <c r="F81" s="88"/>
      <c r="G81" s="89"/>
      <c r="H81" s="88"/>
      <c r="I81" s="88"/>
      <c r="J81" s="90"/>
      <c r="K81" s="88"/>
      <c r="L81" s="91"/>
      <c r="M81" s="88"/>
      <c r="N81" s="88"/>
      <c r="W81" s="88"/>
    </row>
  </sheetData>
  <mergeCells count="26">
    <mergeCell ref="A2:K2"/>
    <mergeCell ref="I3:K3"/>
    <mergeCell ref="C4:D4"/>
    <mergeCell ref="F4:J4"/>
    <mergeCell ref="M4:N4"/>
    <mergeCell ref="O4:Q4"/>
    <mergeCell ref="X4:Z4"/>
    <mergeCell ref="A17:B17"/>
    <mergeCell ref="A19:B19"/>
    <mergeCell ref="A37:B37"/>
    <mergeCell ref="A44:B44"/>
    <mergeCell ref="A45:B45"/>
    <mergeCell ref="A46:B46"/>
    <mergeCell ref="C46:D46"/>
    <mergeCell ref="F46:H46"/>
    <mergeCell ref="A4:A5"/>
    <mergeCell ref="A6:A16"/>
    <mergeCell ref="A20:A32"/>
    <mergeCell ref="A33:A36"/>
    <mergeCell ref="A38:A41"/>
    <mergeCell ref="B4:B5"/>
    <mergeCell ref="C20:C36"/>
    <mergeCell ref="E4:E5"/>
    <mergeCell ref="K4:K5"/>
    <mergeCell ref="R4:R5"/>
    <mergeCell ref="T4:T5"/>
  </mergeCells>
  <pageMargins left="0.472222222222222" right="0.118055555555556" top="0.66" bottom="0.472222222222222" header="0.45" footer="0.826388888888889"/>
  <pageSetup paperSize="9" fitToHeight="0" orientation="landscape" horizontalDpi="192" verticalDpi="192"/>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abSelected="1" view="pageBreakPreview" zoomScale="85" zoomScaleNormal="100" topLeftCell="A31" workbookViewId="0">
      <selection activeCell="I35" sqref="I35:I36"/>
    </sheetView>
  </sheetViews>
  <sheetFormatPr defaultColWidth="8.89166666666667" defaultRowHeight="15"/>
  <cols>
    <col min="1" max="1" width="6.30833333333333" style="64" customWidth="1"/>
    <col min="2" max="2" width="6.68333333333333" style="64" customWidth="1"/>
    <col min="3" max="3" width="12.6333333333333" style="64" customWidth="1"/>
    <col min="4" max="4" width="6.56666666666667" style="64" customWidth="1"/>
    <col min="5" max="5" width="47.0583333333333" style="64" customWidth="1"/>
    <col min="6" max="6" width="45.4916666666667" style="64" customWidth="1"/>
    <col min="7" max="7" width="7.31666666666667" style="64" customWidth="1"/>
    <col min="8" max="8" width="7.825" style="65" customWidth="1"/>
    <col min="9" max="9" width="23.5" style="64" customWidth="1"/>
    <col min="10" max="11" width="12.6666666666667" style="64"/>
    <col min="12" max="16382" width="8.8" style="64"/>
    <col min="16383" max="16384" width="8.89166666666667" style="64"/>
  </cols>
  <sheetData>
    <row r="1" s="60" customFormat="1" spans="1:9">
      <c r="A1" s="66" t="s">
        <v>123</v>
      </c>
      <c r="B1" s="66"/>
      <c r="G1" s="67"/>
      <c r="H1" s="67"/>
      <c r="I1" s="75"/>
    </row>
    <row r="2" s="60" customFormat="1" ht="45" customHeight="1" spans="1:9">
      <c r="A2" s="68" t="s">
        <v>124</v>
      </c>
      <c r="B2" s="68"/>
      <c r="C2" s="68"/>
      <c r="D2" s="68"/>
      <c r="E2" s="68"/>
      <c r="F2" s="68"/>
      <c r="G2" s="68"/>
      <c r="H2" s="68"/>
      <c r="I2" s="76"/>
    </row>
    <row r="3" s="61" customFormat="1" ht="26" spans="1:9">
      <c r="A3" s="39" t="s">
        <v>125</v>
      </c>
      <c r="B3" s="39" t="s">
        <v>126</v>
      </c>
      <c r="C3" s="39" t="s">
        <v>127</v>
      </c>
      <c r="D3" s="39" t="s">
        <v>128</v>
      </c>
      <c r="E3" s="39" t="s">
        <v>129</v>
      </c>
      <c r="F3" s="39" t="s">
        <v>130</v>
      </c>
      <c r="G3" s="39" t="s">
        <v>131</v>
      </c>
      <c r="H3" s="69" t="s">
        <v>132</v>
      </c>
      <c r="I3" s="38" t="s">
        <v>133</v>
      </c>
    </row>
    <row r="4" s="34" customFormat="1" ht="33" customHeight="1" spans="1:9">
      <c r="A4" s="42" t="s">
        <v>134</v>
      </c>
      <c r="B4" s="47" t="s">
        <v>135</v>
      </c>
      <c r="C4" s="47" t="s">
        <v>136</v>
      </c>
      <c r="D4" s="47">
        <v>3</v>
      </c>
      <c r="E4" s="70" t="s">
        <v>137</v>
      </c>
      <c r="F4" s="71" t="s">
        <v>138</v>
      </c>
      <c r="G4" s="47">
        <v>3</v>
      </c>
      <c r="H4" s="47"/>
      <c r="I4" s="44"/>
    </row>
    <row r="5" s="34" customFormat="1" ht="19" customHeight="1" spans="1:9">
      <c r="A5" s="42"/>
      <c r="B5" s="47"/>
      <c r="C5" s="47"/>
      <c r="D5" s="47"/>
      <c r="E5" s="44"/>
      <c r="F5" s="40" t="s">
        <v>139</v>
      </c>
      <c r="G5" s="47"/>
      <c r="H5" s="47"/>
      <c r="I5" s="44"/>
    </row>
    <row r="6" s="34" customFormat="1" ht="19" customHeight="1" spans="1:9">
      <c r="A6" s="42"/>
      <c r="B6" s="47"/>
      <c r="C6" s="47"/>
      <c r="D6" s="47"/>
      <c r="E6" s="44"/>
      <c r="F6" s="40" t="s">
        <v>140</v>
      </c>
      <c r="G6" s="47"/>
      <c r="H6" s="47"/>
      <c r="I6" s="44"/>
    </row>
    <row r="7" s="34" customFormat="1" ht="35" customHeight="1" spans="1:9">
      <c r="A7" s="42"/>
      <c r="B7" s="47"/>
      <c r="C7" s="47" t="s">
        <v>141</v>
      </c>
      <c r="D7" s="47">
        <v>7</v>
      </c>
      <c r="E7" s="44" t="s">
        <v>142</v>
      </c>
      <c r="F7" s="40" t="s">
        <v>143</v>
      </c>
      <c r="G7" s="47">
        <v>5</v>
      </c>
      <c r="H7" s="47">
        <v>2</v>
      </c>
      <c r="I7" s="44" t="s">
        <v>144</v>
      </c>
    </row>
    <row r="8" s="34" customFormat="1" ht="26" customHeight="1" spans="1:9">
      <c r="A8" s="42"/>
      <c r="B8" s="47"/>
      <c r="C8" s="47"/>
      <c r="D8" s="47"/>
      <c r="E8" s="44"/>
      <c r="F8" s="40" t="s">
        <v>145</v>
      </c>
      <c r="G8" s="47"/>
      <c r="H8" s="47"/>
      <c r="I8" s="44"/>
    </row>
    <row r="9" s="34" customFormat="1" ht="25" customHeight="1" spans="1:9">
      <c r="A9" s="42"/>
      <c r="B9" s="47"/>
      <c r="C9" s="47"/>
      <c r="D9" s="47"/>
      <c r="E9" s="44"/>
      <c r="F9" s="40" t="s">
        <v>146</v>
      </c>
      <c r="G9" s="47"/>
      <c r="H9" s="47"/>
      <c r="I9" s="44"/>
    </row>
    <row r="10" s="34" customFormat="1" ht="25" customHeight="1" spans="1:9">
      <c r="A10" s="42"/>
      <c r="B10" s="47"/>
      <c r="C10" s="47"/>
      <c r="D10" s="47"/>
      <c r="E10" s="44"/>
      <c r="F10" s="40" t="s">
        <v>147</v>
      </c>
      <c r="G10" s="47"/>
      <c r="H10" s="47"/>
      <c r="I10" s="44"/>
    </row>
    <row r="11" s="34" customFormat="1" ht="31" customHeight="1" spans="1:9">
      <c r="A11" s="42"/>
      <c r="B11" s="47" t="s">
        <v>148</v>
      </c>
      <c r="C11" s="47" t="s">
        <v>149</v>
      </c>
      <c r="D11" s="47">
        <v>1</v>
      </c>
      <c r="E11" s="44" t="s">
        <v>150</v>
      </c>
      <c r="F11" s="44" t="s">
        <v>151</v>
      </c>
      <c r="G11" s="47">
        <v>0</v>
      </c>
      <c r="H11" s="47">
        <v>1</v>
      </c>
      <c r="I11" s="77" t="s">
        <v>152</v>
      </c>
    </row>
    <row r="12" s="34" customFormat="1" ht="21" customHeight="1" spans="1:9">
      <c r="A12" s="42"/>
      <c r="B12" s="47"/>
      <c r="C12" s="47"/>
      <c r="D12" s="47"/>
      <c r="E12" s="44" t="s">
        <v>153</v>
      </c>
      <c r="F12" s="44"/>
      <c r="G12" s="47"/>
      <c r="H12" s="47"/>
      <c r="I12" s="77"/>
    </row>
    <row r="13" s="34" customFormat="1" ht="34" customHeight="1" spans="1:9">
      <c r="A13" s="42"/>
      <c r="B13" s="47"/>
      <c r="C13" s="47"/>
      <c r="D13" s="47"/>
      <c r="E13" s="44" t="s">
        <v>154</v>
      </c>
      <c r="F13" s="44"/>
      <c r="G13" s="47"/>
      <c r="H13" s="47"/>
      <c r="I13" s="77"/>
    </row>
    <row r="14" s="34" customFormat="1" ht="23" customHeight="1" spans="1:9">
      <c r="A14" s="42"/>
      <c r="B14" s="47"/>
      <c r="C14" s="47"/>
      <c r="D14" s="47"/>
      <c r="E14" s="44" t="s">
        <v>155</v>
      </c>
      <c r="F14" s="44"/>
      <c r="G14" s="47"/>
      <c r="H14" s="47"/>
      <c r="I14" s="77"/>
    </row>
    <row r="15" s="34" customFormat="1" ht="34" customHeight="1" spans="1:9">
      <c r="A15" s="42"/>
      <c r="B15" s="47"/>
      <c r="C15" s="47" t="s">
        <v>156</v>
      </c>
      <c r="D15" s="47">
        <v>1</v>
      </c>
      <c r="E15" s="44" t="s">
        <v>157</v>
      </c>
      <c r="F15" s="44" t="s">
        <v>158</v>
      </c>
      <c r="G15" s="47">
        <v>1</v>
      </c>
      <c r="H15" s="47"/>
      <c r="I15" s="44"/>
    </row>
    <row r="16" s="34" customFormat="1" ht="37" customHeight="1" spans="1:9">
      <c r="A16" s="42"/>
      <c r="B16" s="47"/>
      <c r="C16" s="47"/>
      <c r="D16" s="47"/>
      <c r="E16" s="44" t="s">
        <v>159</v>
      </c>
      <c r="F16" s="44"/>
      <c r="G16" s="47"/>
      <c r="H16" s="47"/>
      <c r="I16" s="44"/>
    </row>
    <row r="17" s="34" customFormat="1" ht="31" customHeight="1" spans="1:9">
      <c r="A17" s="42"/>
      <c r="B17" s="47"/>
      <c r="C17" s="47"/>
      <c r="D17" s="47"/>
      <c r="E17" s="44" t="s">
        <v>160</v>
      </c>
      <c r="F17" s="44"/>
      <c r="G17" s="47"/>
      <c r="H17" s="47"/>
      <c r="I17" s="44"/>
    </row>
    <row r="18" s="34" customFormat="1" ht="45" customHeight="1" spans="1:9">
      <c r="A18" s="42"/>
      <c r="B18" s="47"/>
      <c r="C18" s="47" t="s">
        <v>161</v>
      </c>
      <c r="D18" s="47">
        <v>3</v>
      </c>
      <c r="E18" s="44" t="s">
        <v>162</v>
      </c>
      <c r="F18" s="44" t="s">
        <v>163</v>
      </c>
      <c r="G18" s="47">
        <v>3</v>
      </c>
      <c r="H18" s="47"/>
      <c r="I18" s="44"/>
    </row>
    <row r="19" s="34" customFormat="1" ht="22" customHeight="1" spans="1:9">
      <c r="A19" s="42"/>
      <c r="B19" s="47"/>
      <c r="C19" s="47"/>
      <c r="D19" s="47"/>
      <c r="E19" s="44" t="s">
        <v>164</v>
      </c>
      <c r="F19" s="44"/>
      <c r="G19" s="47"/>
      <c r="H19" s="47"/>
      <c r="I19" s="44"/>
    </row>
    <row r="20" s="34" customFormat="1" ht="45" customHeight="1" spans="1:9">
      <c r="A20" s="42"/>
      <c r="B20" s="47"/>
      <c r="C20" s="47"/>
      <c r="D20" s="47"/>
      <c r="E20" s="44" t="s">
        <v>165</v>
      </c>
      <c r="F20" s="44"/>
      <c r="G20" s="47"/>
      <c r="H20" s="47"/>
      <c r="I20" s="44"/>
    </row>
    <row r="21" s="34" customFormat="1" ht="19" customHeight="1" spans="1:9">
      <c r="A21" s="42"/>
      <c r="B21" s="47"/>
      <c r="C21" s="47"/>
      <c r="D21" s="47"/>
      <c r="E21" s="44" t="s">
        <v>166</v>
      </c>
      <c r="F21" s="44"/>
      <c r="G21" s="47"/>
      <c r="H21" s="47"/>
      <c r="I21" s="44"/>
    </row>
    <row r="22" s="34" customFormat="1" ht="31" customHeight="1" spans="1:9">
      <c r="A22" s="42" t="s">
        <v>167</v>
      </c>
      <c r="B22" s="47" t="s">
        <v>168</v>
      </c>
      <c r="C22" s="47" t="s">
        <v>169</v>
      </c>
      <c r="D22" s="47">
        <v>3</v>
      </c>
      <c r="E22" s="44" t="s">
        <v>170</v>
      </c>
      <c r="F22" s="44" t="s">
        <v>171</v>
      </c>
      <c r="G22" s="47">
        <v>3</v>
      </c>
      <c r="H22" s="47"/>
      <c r="I22" s="78" t="s">
        <v>172</v>
      </c>
    </row>
    <row r="23" s="34" customFormat="1" ht="19" customHeight="1" spans="1:10">
      <c r="A23" s="42"/>
      <c r="B23" s="47"/>
      <c r="C23" s="47"/>
      <c r="D23" s="47"/>
      <c r="E23" s="44" t="s">
        <v>173</v>
      </c>
      <c r="F23" s="44"/>
      <c r="G23" s="47"/>
      <c r="H23" s="47"/>
      <c r="I23" s="78"/>
      <c r="J23" s="79"/>
    </row>
    <row r="24" s="34" customFormat="1" ht="19" customHeight="1" spans="1:9">
      <c r="A24" s="42"/>
      <c r="B24" s="47"/>
      <c r="C24" s="47"/>
      <c r="D24" s="47"/>
      <c r="E24" s="44" t="s">
        <v>174</v>
      </c>
      <c r="F24" s="44"/>
      <c r="G24" s="47"/>
      <c r="H24" s="47"/>
      <c r="I24" s="78"/>
    </row>
    <row r="25" s="34" customFormat="1" ht="27" customHeight="1" spans="1:9">
      <c r="A25" s="42" t="s">
        <v>167</v>
      </c>
      <c r="B25" s="47" t="s">
        <v>168</v>
      </c>
      <c r="C25" s="47" t="s">
        <v>175</v>
      </c>
      <c r="D25" s="47">
        <v>2</v>
      </c>
      <c r="E25" s="44" t="s">
        <v>176</v>
      </c>
      <c r="F25" s="44" t="s">
        <v>177</v>
      </c>
      <c r="G25" s="47">
        <v>1</v>
      </c>
      <c r="H25" s="47">
        <v>1</v>
      </c>
      <c r="I25" s="44" t="s">
        <v>178</v>
      </c>
    </row>
    <row r="26" s="34" customFormat="1" ht="21" customHeight="1" spans="1:10">
      <c r="A26" s="42"/>
      <c r="B26" s="47"/>
      <c r="C26" s="47"/>
      <c r="D26" s="47"/>
      <c r="E26" s="44" t="s">
        <v>179</v>
      </c>
      <c r="F26" s="44"/>
      <c r="G26" s="47"/>
      <c r="H26" s="47"/>
      <c r="I26" s="44"/>
      <c r="J26" s="79"/>
    </row>
    <row r="27" s="34" customFormat="1" ht="50" customHeight="1" spans="1:9">
      <c r="A27" s="42"/>
      <c r="B27" s="47"/>
      <c r="C27" s="47"/>
      <c r="D27" s="47"/>
      <c r="E27" s="44" t="s">
        <v>180</v>
      </c>
      <c r="F27" s="44"/>
      <c r="G27" s="47"/>
      <c r="H27" s="47"/>
      <c r="I27" s="44"/>
    </row>
    <row r="28" s="34" customFormat="1" ht="29" customHeight="1" spans="1:9">
      <c r="A28" s="42"/>
      <c r="B28" s="47" t="s">
        <v>168</v>
      </c>
      <c r="C28" s="47" t="s">
        <v>181</v>
      </c>
      <c r="D28" s="47">
        <v>1</v>
      </c>
      <c r="E28" s="44" t="s">
        <v>182</v>
      </c>
      <c r="F28" s="44" t="s">
        <v>183</v>
      </c>
      <c r="G28" s="47">
        <v>0</v>
      </c>
      <c r="H28" s="47">
        <v>1</v>
      </c>
      <c r="I28" s="43" t="s">
        <v>184</v>
      </c>
    </row>
    <row r="29" s="34" customFormat="1" ht="18" customHeight="1" spans="1:10">
      <c r="A29" s="42"/>
      <c r="B29" s="47"/>
      <c r="C29" s="47"/>
      <c r="D29" s="47"/>
      <c r="E29" s="44" t="s">
        <v>185</v>
      </c>
      <c r="F29" s="44"/>
      <c r="G29" s="47"/>
      <c r="H29" s="47"/>
      <c r="I29" s="44"/>
      <c r="J29" s="80"/>
    </row>
    <row r="30" s="34" customFormat="1" ht="27" customHeight="1" spans="1:9">
      <c r="A30" s="42"/>
      <c r="B30" s="47"/>
      <c r="C30" s="47"/>
      <c r="D30" s="47"/>
      <c r="E30" s="44" t="s">
        <v>186</v>
      </c>
      <c r="F30" s="44"/>
      <c r="G30" s="47"/>
      <c r="H30" s="47"/>
      <c r="I30" s="44"/>
    </row>
    <row r="31" s="34" customFormat="1" ht="39" customHeight="1" spans="1:9">
      <c r="A31" s="42"/>
      <c r="B31" s="47"/>
      <c r="C31" s="47"/>
      <c r="D31" s="47"/>
      <c r="E31" s="70" t="s">
        <v>187</v>
      </c>
      <c r="F31" s="44"/>
      <c r="G31" s="47"/>
      <c r="H31" s="47"/>
      <c r="I31" s="44"/>
    </row>
    <row r="32" s="34" customFormat="1" ht="29" customHeight="1" spans="1:9">
      <c r="A32" s="42"/>
      <c r="B32" s="47" t="s">
        <v>188</v>
      </c>
      <c r="C32" s="47" t="s">
        <v>189</v>
      </c>
      <c r="D32" s="47">
        <v>1</v>
      </c>
      <c r="E32" s="44" t="s">
        <v>190</v>
      </c>
      <c r="F32" s="44" t="s">
        <v>191</v>
      </c>
      <c r="G32" s="47">
        <v>0</v>
      </c>
      <c r="H32" s="47">
        <v>1</v>
      </c>
      <c r="I32" s="44" t="s">
        <v>192</v>
      </c>
    </row>
    <row r="33" s="34" customFormat="1" ht="19" customHeight="1" spans="1:10">
      <c r="A33" s="42"/>
      <c r="B33" s="47"/>
      <c r="C33" s="47"/>
      <c r="D33" s="47"/>
      <c r="E33" s="44" t="s">
        <v>193</v>
      </c>
      <c r="F33" s="44"/>
      <c r="G33" s="47"/>
      <c r="H33" s="47"/>
      <c r="I33" s="44"/>
      <c r="J33" s="79"/>
    </row>
    <row r="34" s="34" customFormat="1" ht="25" customHeight="1" spans="1:9">
      <c r="A34" s="42"/>
      <c r="B34" s="47"/>
      <c r="C34" s="47"/>
      <c r="D34" s="47"/>
      <c r="E34" s="44" t="s">
        <v>194</v>
      </c>
      <c r="F34" s="44"/>
      <c r="G34" s="47"/>
      <c r="H34" s="47"/>
      <c r="I34" s="44"/>
    </row>
    <row r="35" s="34" customFormat="1" ht="36" customHeight="1" spans="1:9">
      <c r="A35" s="42"/>
      <c r="B35" s="47"/>
      <c r="C35" s="47" t="s">
        <v>195</v>
      </c>
      <c r="D35" s="47">
        <v>1</v>
      </c>
      <c r="E35" s="44" t="s">
        <v>196</v>
      </c>
      <c r="F35" s="44" t="s">
        <v>197</v>
      </c>
      <c r="G35" s="47">
        <v>1</v>
      </c>
      <c r="H35" s="47"/>
      <c r="I35" s="70" t="s">
        <v>198</v>
      </c>
    </row>
    <row r="36" s="34" customFormat="1" ht="37" customHeight="1" spans="1:10">
      <c r="A36" s="42"/>
      <c r="B36" s="47"/>
      <c r="C36" s="47"/>
      <c r="D36" s="47"/>
      <c r="E36" s="44" t="s">
        <v>199</v>
      </c>
      <c r="F36" s="44"/>
      <c r="G36" s="47"/>
      <c r="H36" s="47"/>
      <c r="I36" s="44"/>
      <c r="J36" s="80"/>
    </row>
    <row r="37" s="34" customFormat="1" ht="13" spans="1:9">
      <c r="A37" s="42"/>
      <c r="B37" s="47"/>
      <c r="C37" s="47" t="s">
        <v>200</v>
      </c>
      <c r="D37" s="47">
        <v>2</v>
      </c>
      <c r="E37" s="44" t="s">
        <v>201</v>
      </c>
      <c r="F37" s="44" t="s">
        <v>202</v>
      </c>
      <c r="G37" s="47">
        <v>0</v>
      </c>
      <c r="H37" s="47">
        <v>2</v>
      </c>
      <c r="I37" s="44" t="s">
        <v>203</v>
      </c>
    </row>
    <row r="38" s="34" customFormat="1" ht="13" spans="1:10">
      <c r="A38" s="42"/>
      <c r="B38" s="47"/>
      <c r="C38" s="42"/>
      <c r="D38" s="47"/>
      <c r="E38" s="44"/>
      <c r="F38" s="44"/>
      <c r="G38" s="47"/>
      <c r="H38" s="47"/>
      <c r="I38" s="44"/>
      <c r="J38" s="80"/>
    </row>
    <row r="39" s="34" customFormat="1" ht="31" customHeight="1" spans="1:9">
      <c r="A39" s="42"/>
      <c r="B39" s="47"/>
      <c r="C39" s="42"/>
      <c r="D39" s="47"/>
      <c r="E39" s="44" t="s">
        <v>204</v>
      </c>
      <c r="F39" s="44"/>
      <c r="G39" s="47"/>
      <c r="H39" s="47"/>
      <c r="I39" s="44"/>
    </row>
    <row r="40" s="34" customFormat="1" ht="13" spans="1:9">
      <c r="A40" s="42"/>
      <c r="B40" s="47"/>
      <c r="C40" s="47" t="s">
        <v>205</v>
      </c>
      <c r="D40" s="47">
        <v>1</v>
      </c>
      <c r="E40" s="44" t="s">
        <v>206</v>
      </c>
      <c r="F40" s="44" t="s">
        <v>207</v>
      </c>
      <c r="G40" s="47">
        <v>1</v>
      </c>
      <c r="H40" s="47"/>
      <c r="I40" s="44" t="s">
        <v>208</v>
      </c>
    </row>
    <row r="41" s="34" customFormat="1" ht="13" spans="1:9">
      <c r="A41" s="42"/>
      <c r="B41" s="47"/>
      <c r="C41" s="47"/>
      <c r="D41" s="47"/>
      <c r="E41" s="44"/>
      <c r="F41" s="44"/>
      <c r="G41" s="47"/>
      <c r="H41" s="47"/>
      <c r="I41" s="44"/>
    </row>
    <row r="42" s="34" customFormat="1" ht="27" customHeight="1" spans="1:9">
      <c r="A42" s="42"/>
      <c r="B42" s="47"/>
      <c r="C42" s="47"/>
      <c r="D42" s="47"/>
      <c r="E42" s="44" t="s">
        <v>209</v>
      </c>
      <c r="F42" s="44"/>
      <c r="G42" s="47"/>
      <c r="H42" s="47"/>
      <c r="I42" s="44"/>
    </row>
    <row r="43" s="34" customFormat="1" ht="27" customHeight="1" spans="1:9">
      <c r="A43" s="42"/>
      <c r="B43" s="47"/>
      <c r="C43" s="47" t="s">
        <v>210</v>
      </c>
      <c r="D43" s="47">
        <v>2</v>
      </c>
      <c r="E43" s="44" t="s">
        <v>211</v>
      </c>
      <c r="F43" s="44" t="s">
        <v>212</v>
      </c>
      <c r="G43" s="47">
        <v>2</v>
      </c>
      <c r="H43" s="47"/>
      <c r="I43" s="44"/>
    </row>
    <row r="44" s="34" customFormat="1" ht="31" customHeight="1" spans="1:9">
      <c r="A44" s="42"/>
      <c r="B44" s="47"/>
      <c r="C44" s="47"/>
      <c r="D44" s="47"/>
      <c r="E44" s="44" t="s">
        <v>213</v>
      </c>
      <c r="F44" s="44"/>
      <c r="G44" s="47"/>
      <c r="H44" s="47"/>
      <c r="I44" s="44"/>
    </row>
    <row r="45" s="34" customFormat="1" ht="32" customHeight="1" spans="1:9">
      <c r="A45" s="42"/>
      <c r="B45" s="47"/>
      <c r="C45" s="47"/>
      <c r="D45" s="47"/>
      <c r="E45" s="44" t="s">
        <v>214</v>
      </c>
      <c r="F45" s="44"/>
      <c r="G45" s="47"/>
      <c r="H45" s="47"/>
      <c r="I45" s="44"/>
    </row>
    <row r="46" s="34" customFormat="1" ht="77" customHeight="1" spans="1:9">
      <c r="A46" s="42"/>
      <c r="B46" s="47"/>
      <c r="C46" s="47" t="s">
        <v>215</v>
      </c>
      <c r="D46" s="47">
        <v>2</v>
      </c>
      <c r="E46" s="44" t="s">
        <v>216</v>
      </c>
      <c r="F46" s="40" t="s">
        <v>217</v>
      </c>
      <c r="G46" s="47">
        <v>1</v>
      </c>
      <c r="H46" s="42">
        <v>1</v>
      </c>
      <c r="I46" s="44" t="s">
        <v>218</v>
      </c>
    </row>
    <row r="47" s="34" customFormat="1" ht="108" customHeight="1" spans="1:9">
      <c r="A47" s="72" t="s">
        <v>167</v>
      </c>
      <c r="B47" s="40" t="s">
        <v>188</v>
      </c>
      <c r="C47" s="47" t="s">
        <v>219</v>
      </c>
      <c r="D47" s="47">
        <v>5</v>
      </c>
      <c r="E47" s="44" t="s">
        <v>220</v>
      </c>
      <c r="F47" s="40" t="s">
        <v>221</v>
      </c>
      <c r="G47" s="47">
        <v>1</v>
      </c>
      <c r="H47" s="42">
        <v>4</v>
      </c>
      <c r="I47" s="44" t="s">
        <v>222</v>
      </c>
    </row>
    <row r="48" s="34" customFormat="1" ht="31" customHeight="1" spans="1:9">
      <c r="A48" s="42" t="s">
        <v>167</v>
      </c>
      <c r="B48" s="47" t="s">
        <v>188</v>
      </c>
      <c r="C48" s="47" t="s">
        <v>223</v>
      </c>
      <c r="D48" s="47">
        <v>1</v>
      </c>
      <c r="E48" s="44" t="s">
        <v>224</v>
      </c>
      <c r="F48" s="44" t="s">
        <v>225</v>
      </c>
      <c r="G48" s="47">
        <v>1</v>
      </c>
      <c r="H48" s="42"/>
      <c r="I48" s="47"/>
    </row>
    <row r="49" s="34" customFormat="1" ht="32" customHeight="1" spans="1:9">
      <c r="A49" s="42"/>
      <c r="B49" s="47"/>
      <c r="C49" s="47"/>
      <c r="D49" s="47"/>
      <c r="E49" s="44" t="s">
        <v>226</v>
      </c>
      <c r="F49" s="44"/>
      <c r="G49" s="47"/>
      <c r="H49" s="42"/>
      <c r="I49" s="47"/>
    </row>
    <row r="50" s="34" customFormat="1" ht="26" spans="1:9">
      <c r="A50" s="42"/>
      <c r="B50" s="47" t="s">
        <v>227</v>
      </c>
      <c r="C50" s="47" t="s">
        <v>228</v>
      </c>
      <c r="D50" s="47">
        <v>1</v>
      </c>
      <c r="E50" s="44" t="s">
        <v>229</v>
      </c>
      <c r="F50" s="40" t="s">
        <v>230</v>
      </c>
      <c r="G50" s="47">
        <v>1</v>
      </c>
      <c r="H50" s="42"/>
      <c r="I50" s="44"/>
    </row>
    <row r="51" s="34" customFormat="1" ht="39" spans="1:9">
      <c r="A51" s="42"/>
      <c r="B51" s="47" t="s">
        <v>231</v>
      </c>
      <c r="C51" s="47" t="s">
        <v>215</v>
      </c>
      <c r="D51" s="47">
        <v>1</v>
      </c>
      <c r="E51" s="44" t="s">
        <v>232</v>
      </c>
      <c r="F51" s="40" t="s">
        <v>233</v>
      </c>
      <c r="G51" s="47">
        <v>0.5</v>
      </c>
      <c r="H51" s="42">
        <v>0.5</v>
      </c>
      <c r="I51" s="44" t="s">
        <v>234</v>
      </c>
    </row>
    <row r="52" s="34" customFormat="1" ht="13" spans="1:9">
      <c r="A52" s="42"/>
      <c r="B52" s="47"/>
      <c r="C52" s="47" t="s">
        <v>235</v>
      </c>
      <c r="D52" s="47">
        <v>1</v>
      </c>
      <c r="E52" s="44" t="s">
        <v>236</v>
      </c>
      <c r="F52" s="44" t="s">
        <v>237</v>
      </c>
      <c r="G52" s="47">
        <v>1</v>
      </c>
      <c r="H52" s="42"/>
      <c r="I52" s="44"/>
    </row>
    <row r="53" s="34" customFormat="1" ht="51" customHeight="1" spans="1:9">
      <c r="A53" s="42"/>
      <c r="B53" s="47"/>
      <c r="C53" s="47"/>
      <c r="D53" s="47"/>
      <c r="E53" s="44"/>
      <c r="F53" s="44"/>
      <c r="G53" s="47"/>
      <c r="H53" s="42"/>
      <c r="I53" s="44"/>
    </row>
    <row r="54" s="34" customFormat="1" ht="26" spans="1:9">
      <c r="A54" s="42"/>
      <c r="B54" s="47"/>
      <c r="C54" s="47" t="s">
        <v>238</v>
      </c>
      <c r="D54" s="47">
        <v>1</v>
      </c>
      <c r="E54" s="44" t="s">
        <v>239</v>
      </c>
      <c r="F54" s="44" t="s">
        <v>240</v>
      </c>
      <c r="G54" s="47">
        <v>0.9</v>
      </c>
      <c r="H54" s="42">
        <v>0.1</v>
      </c>
      <c r="I54" s="43" t="s">
        <v>241</v>
      </c>
    </row>
    <row r="55" s="34" customFormat="1" ht="33" customHeight="1" spans="1:9">
      <c r="A55" s="42"/>
      <c r="B55" s="47"/>
      <c r="C55" s="47"/>
      <c r="D55" s="47"/>
      <c r="E55" s="44" t="s">
        <v>242</v>
      </c>
      <c r="F55" s="44"/>
      <c r="G55" s="47"/>
      <c r="H55" s="42"/>
      <c r="I55" s="44"/>
    </row>
    <row r="56" s="34" customFormat="1" ht="30" customHeight="1" spans="1:9">
      <c r="A56" s="42" t="s">
        <v>243</v>
      </c>
      <c r="B56" s="47" t="s">
        <v>244</v>
      </c>
      <c r="C56" s="47" t="s">
        <v>245</v>
      </c>
      <c r="D56" s="47">
        <v>12</v>
      </c>
      <c r="E56" s="73" t="s">
        <v>246</v>
      </c>
      <c r="F56" s="44" t="s">
        <v>247</v>
      </c>
      <c r="G56" s="47">
        <v>11.2</v>
      </c>
      <c r="H56" s="42"/>
      <c r="I56" s="44"/>
    </row>
    <row r="57" s="62" customFormat="1" ht="37" customHeight="1" spans="1:9">
      <c r="A57" s="42"/>
      <c r="B57" s="47"/>
      <c r="C57" s="47"/>
      <c r="D57" s="47"/>
      <c r="E57" s="47"/>
      <c r="F57" s="44" t="s">
        <v>248</v>
      </c>
      <c r="G57" s="47"/>
      <c r="H57" s="74"/>
      <c r="I57" s="74"/>
    </row>
    <row r="58" s="62" customFormat="1" ht="52" customHeight="1" spans="1:9">
      <c r="A58" s="42"/>
      <c r="B58" s="47"/>
      <c r="C58" s="47"/>
      <c r="D58" s="47"/>
      <c r="E58" s="47"/>
      <c r="F58" s="44" t="s">
        <v>249</v>
      </c>
      <c r="G58" s="47"/>
      <c r="H58" s="42">
        <v>0.2</v>
      </c>
      <c r="I58" s="40" t="s">
        <v>250</v>
      </c>
    </row>
    <row r="59" s="62" customFormat="1" ht="35" customHeight="1" spans="1:9">
      <c r="A59" s="42"/>
      <c r="B59" s="47"/>
      <c r="C59" s="47"/>
      <c r="D59" s="47"/>
      <c r="E59" s="47"/>
      <c r="F59" s="44" t="s">
        <v>251</v>
      </c>
      <c r="G59" s="47"/>
      <c r="H59" s="42">
        <v>0.2</v>
      </c>
      <c r="I59" s="40" t="s">
        <v>252</v>
      </c>
    </row>
    <row r="60" s="62" customFormat="1" ht="36" customHeight="1" spans="1:9">
      <c r="A60" s="42"/>
      <c r="B60" s="47"/>
      <c r="C60" s="47"/>
      <c r="D60" s="47"/>
      <c r="E60" s="47"/>
      <c r="F60" s="44" t="s">
        <v>253</v>
      </c>
      <c r="G60" s="47"/>
      <c r="H60" s="74"/>
      <c r="I60" s="74"/>
    </row>
    <row r="61" s="62" customFormat="1" ht="51" customHeight="1" spans="1:9">
      <c r="A61" s="42"/>
      <c r="B61" s="47"/>
      <c r="C61" s="47"/>
      <c r="D61" s="47"/>
      <c r="E61" s="47"/>
      <c r="F61" s="44" t="s">
        <v>254</v>
      </c>
      <c r="G61" s="47"/>
      <c r="H61" s="42">
        <v>0.2</v>
      </c>
      <c r="I61" s="40" t="s">
        <v>255</v>
      </c>
    </row>
    <row r="62" s="62" customFormat="1" ht="29" customHeight="1" spans="1:9">
      <c r="A62" s="42" t="s">
        <v>243</v>
      </c>
      <c r="B62" s="47" t="s">
        <v>256</v>
      </c>
      <c r="C62" s="47" t="s">
        <v>245</v>
      </c>
      <c r="D62" s="47"/>
      <c r="E62" s="73" t="s">
        <v>246</v>
      </c>
      <c r="F62" s="44" t="s">
        <v>257</v>
      </c>
      <c r="G62" s="47"/>
      <c r="H62" s="42"/>
      <c r="I62" s="40"/>
    </row>
    <row r="63" s="62" customFormat="1" ht="75" customHeight="1" spans="1:9">
      <c r="A63" s="42"/>
      <c r="B63" s="47"/>
      <c r="C63" s="47"/>
      <c r="D63" s="47"/>
      <c r="E63" s="47"/>
      <c r="F63" s="44" t="s">
        <v>258</v>
      </c>
      <c r="G63" s="47"/>
      <c r="H63" s="74"/>
      <c r="I63" s="74"/>
    </row>
    <row r="64" s="62" customFormat="1" ht="40" customHeight="1" spans="1:9">
      <c r="A64" s="42"/>
      <c r="B64" s="47"/>
      <c r="C64" s="47"/>
      <c r="D64" s="47"/>
      <c r="E64" s="47"/>
      <c r="F64" s="44" t="s">
        <v>259</v>
      </c>
      <c r="G64" s="47"/>
      <c r="H64" s="42">
        <v>0.2</v>
      </c>
      <c r="I64" s="40" t="s">
        <v>260</v>
      </c>
    </row>
    <row r="65" s="62" customFormat="1" ht="57" customHeight="1" spans="1:9">
      <c r="A65" s="42"/>
      <c r="B65" s="47"/>
      <c r="C65" s="47"/>
      <c r="D65" s="47"/>
      <c r="E65" s="47"/>
      <c r="F65" s="44" t="s">
        <v>261</v>
      </c>
      <c r="G65" s="47"/>
      <c r="H65" s="42"/>
      <c r="I65" s="40"/>
    </row>
    <row r="66" s="62" customFormat="1" ht="40" customHeight="1" spans="1:9">
      <c r="A66" s="42"/>
      <c r="B66" s="47"/>
      <c r="C66" s="47"/>
      <c r="D66" s="47"/>
      <c r="E66" s="47"/>
      <c r="F66" s="44" t="s">
        <v>262</v>
      </c>
      <c r="G66" s="47"/>
      <c r="H66" s="42"/>
      <c r="I66" s="40"/>
    </row>
    <row r="67" s="34" customFormat="1" ht="30" customHeight="1" spans="1:9">
      <c r="A67" s="42"/>
      <c r="B67" s="47"/>
      <c r="C67" s="47"/>
      <c r="D67" s="47"/>
      <c r="E67" s="47"/>
      <c r="F67" s="44" t="s">
        <v>263</v>
      </c>
      <c r="G67" s="47"/>
      <c r="H67" s="42"/>
      <c r="I67" s="40"/>
    </row>
    <row r="68" s="34" customFormat="1" ht="84" customHeight="1" spans="1:9">
      <c r="A68" s="42"/>
      <c r="B68" s="47"/>
      <c r="C68" s="47" t="s">
        <v>264</v>
      </c>
      <c r="D68" s="47">
        <v>5</v>
      </c>
      <c r="E68" s="44" t="s">
        <v>265</v>
      </c>
      <c r="F68" s="44" t="s">
        <v>266</v>
      </c>
      <c r="G68" s="47">
        <v>4.2</v>
      </c>
      <c r="H68" s="42">
        <v>0.8</v>
      </c>
      <c r="I68" s="44" t="s">
        <v>267</v>
      </c>
    </row>
    <row r="69" s="34" customFormat="1" ht="34" customHeight="1" spans="1:9">
      <c r="A69" s="42"/>
      <c r="B69" s="47"/>
      <c r="C69" s="47" t="s">
        <v>268</v>
      </c>
      <c r="D69" s="47">
        <v>10</v>
      </c>
      <c r="E69" s="73" t="s">
        <v>269</v>
      </c>
      <c r="F69" s="44" t="s">
        <v>270</v>
      </c>
      <c r="G69" s="47">
        <v>9.6</v>
      </c>
      <c r="H69" s="42"/>
      <c r="I69" s="44"/>
    </row>
    <row r="70" s="34" customFormat="1" ht="26" customHeight="1" spans="1:9">
      <c r="A70" s="42"/>
      <c r="B70" s="47"/>
      <c r="C70" s="47"/>
      <c r="D70" s="47"/>
      <c r="E70" s="47"/>
      <c r="F70" s="44" t="s">
        <v>271</v>
      </c>
      <c r="G70" s="47"/>
      <c r="H70" s="42"/>
      <c r="I70" s="40"/>
    </row>
    <row r="71" s="34" customFormat="1" ht="42" customHeight="1" spans="1:9">
      <c r="A71" s="42"/>
      <c r="B71" s="47"/>
      <c r="C71" s="47"/>
      <c r="D71" s="47"/>
      <c r="E71" s="47"/>
      <c r="F71" s="44" t="s">
        <v>272</v>
      </c>
      <c r="G71" s="47"/>
      <c r="H71" s="42"/>
      <c r="I71" s="40"/>
    </row>
    <row r="72" s="34" customFormat="1" ht="35" customHeight="1" spans="1:9">
      <c r="A72" s="42"/>
      <c r="B72" s="47"/>
      <c r="C72" s="47"/>
      <c r="D72" s="47"/>
      <c r="E72" s="47"/>
      <c r="F72" s="44" t="s">
        <v>273</v>
      </c>
      <c r="G72" s="47"/>
      <c r="H72" s="72"/>
      <c r="I72" s="72"/>
    </row>
    <row r="73" s="34" customFormat="1" ht="47" customHeight="1" spans="1:9">
      <c r="A73" s="42"/>
      <c r="B73" s="47"/>
      <c r="C73" s="47"/>
      <c r="D73" s="47"/>
      <c r="E73" s="47"/>
      <c r="F73" s="44" t="s">
        <v>274</v>
      </c>
      <c r="G73" s="47"/>
      <c r="H73" s="42">
        <v>0.2</v>
      </c>
      <c r="I73" s="40" t="s">
        <v>275</v>
      </c>
    </row>
    <row r="74" s="34" customFormat="1" ht="37" customHeight="1" spans="1:9">
      <c r="A74" s="42" t="s">
        <v>243</v>
      </c>
      <c r="B74" s="47" t="s">
        <v>256</v>
      </c>
      <c r="C74" s="47" t="s">
        <v>268</v>
      </c>
      <c r="D74" s="47"/>
      <c r="E74" s="73" t="s">
        <v>269</v>
      </c>
      <c r="F74" s="44" t="s">
        <v>276</v>
      </c>
      <c r="G74" s="47"/>
      <c r="H74" s="42"/>
      <c r="I74" s="40"/>
    </row>
    <row r="75" s="34" customFormat="1" ht="24" customHeight="1" spans="1:9">
      <c r="A75" s="42"/>
      <c r="B75" s="47"/>
      <c r="C75" s="47"/>
      <c r="D75" s="47"/>
      <c r="E75" s="47"/>
      <c r="F75" s="44" t="s">
        <v>277</v>
      </c>
      <c r="G75" s="47"/>
      <c r="H75" s="42"/>
      <c r="I75" s="40"/>
    </row>
    <row r="76" s="34" customFormat="1" ht="44" customHeight="1" spans="1:9">
      <c r="A76" s="42"/>
      <c r="B76" s="47"/>
      <c r="C76" s="47"/>
      <c r="D76" s="47"/>
      <c r="E76" s="47"/>
      <c r="F76" s="44" t="s">
        <v>278</v>
      </c>
      <c r="G76" s="47"/>
      <c r="H76" s="42"/>
      <c r="I76" s="40"/>
    </row>
    <row r="77" s="34" customFormat="1" ht="49" customHeight="1" spans="1:9">
      <c r="A77" s="42"/>
      <c r="B77" s="47"/>
      <c r="C77" s="47"/>
      <c r="D77" s="47"/>
      <c r="E77" s="47"/>
      <c r="F77" s="44" t="s">
        <v>279</v>
      </c>
      <c r="G77" s="47"/>
      <c r="H77" s="42">
        <v>0.2</v>
      </c>
      <c r="I77" s="40" t="s">
        <v>280</v>
      </c>
    </row>
    <row r="78" s="34" customFormat="1" ht="25" customHeight="1" spans="1:9">
      <c r="A78" s="42"/>
      <c r="B78" s="47"/>
      <c r="C78" s="47"/>
      <c r="D78" s="47"/>
      <c r="E78" s="47"/>
      <c r="F78" s="44" t="s">
        <v>281</v>
      </c>
      <c r="G78" s="47"/>
      <c r="H78" s="42"/>
      <c r="I78" s="40"/>
    </row>
    <row r="79" s="34" customFormat="1" ht="24" customHeight="1" spans="1:9">
      <c r="A79" s="42"/>
      <c r="B79" s="47"/>
      <c r="C79" s="47"/>
      <c r="D79" s="47"/>
      <c r="E79" s="47"/>
      <c r="F79" s="44" t="s">
        <v>282</v>
      </c>
      <c r="G79" s="47"/>
      <c r="H79" s="42"/>
      <c r="I79" s="40"/>
    </row>
    <row r="80" s="34" customFormat="1" ht="86" customHeight="1" spans="1:9">
      <c r="A80" s="42"/>
      <c r="B80" s="47"/>
      <c r="C80" s="47" t="s">
        <v>283</v>
      </c>
      <c r="D80" s="47">
        <v>6</v>
      </c>
      <c r="E80" s="44" t="s">
        <v>284</v>
      </c>
      <c r="F80" s="44" t="s">
        <v>285</v>
      </c>
      <c r="G80" s="47">
        <v>6</v>
      </c>
      <c r="H80" s="42"/>
      <c r="I80" s="44"/>
    </row>
    <row r="81" s="34" customFormat="1" ht="40" customHeight="1" spans="1:9">
      <c r="A81" s="42" t="s">
        <v>286</v>
      </c>
      <c r="B81" s="47" t="s">
        <v>287</v>
      </c>
      <c r="C81" s="47" t="s">
        <v>288</v>
      </c>
      <c r="D81" s="47">
        <v>4</v>
      </c>
      <c r="E81" s="40" t="s">
        <v>289</v>
      </c>
      <c r="F81" s="44" t="s">
        <v>290</v>
      </c>
      <c r="G81" s="47">
        <v>4</v>
      </c>
      <c r="H81" s="42"/>
      <c r="I81" s="44"/>
    </row>
    <row r="82" s="34" customFormat="1" ht="63" customHeight="1" spans="1:9">
      <c r="A82" s="42"/>
      <c r="B82" s="47"/>
      <c r="C82" s="47" t="s">
        <v>291</v>
      </c>
      <c r="D82" s="47">
        <v>6</v>
      </c>
      <c r="E82" s="40" t="s">
        <v>292</v>
      </c>
      <c r="F82" s="44" t="s">
        <v>293</v>
      </c>
      <c r="G82" s="47">
        <v>5.5</v>
      </c>
      <c r="H82" s="42">
        <v>0.5</v>
      </c>
      <c r="I82" s="43" t="s">
        <v>294</v>
      </c>
    </row>
    <row r="83" s="34" customFormat="1" ht="37" customHeight="1" spans="1:9">
      <c r="A83" s="42"/>
      <c r="B83" s="47"/>
      <c r="C83" s="47" t="s">
        <v>295</v>
      </c>
      <c r="D83" s="47">
        <v>4</v>
      </c>
      <c r="E83" s="40" t="s">
        <v>296</v>
      </c>
      <c r="F83" s="44" t="s">
        <v>297</v>
      </c>
      <c r="G83" s="47">
        <v>4</v>
      </c>
      <c r="H83" s="42"/>
      <c r="I83" s="43"/>
    </row>
    <row r="84" s="34" customFormat="1" ht="59" customHeight="1" spans="1:9">
      <c r="A84" s="42"/>
      <c r="B84" s="47"/>
      <c r="C84" s="47" t="s">
        <v>298</v>
      </c>
      <c r="D84" s="47">
        <v>4</v>
      </c>
      <c r="E84" s="44" t="s">
        <v>299</v>
      </c>
      <c r="F84" s="40" t="s">
        <v>300</v>
      </c>
      <c r="G84" s="47">
        <v>4</v>
      </c>
      <c r="H84" s="42"/>
      <c r="I84" s="44"/>
    </row>
    <row r="85" s="34" customFormat="1" ht="38" customHeight="1" spans="1:9">
      <c r="A85" s="42"/>
      <c r="B85" s="47"/>
      <c r="C85" s="47" t="s">
        <v>301</v>
      </c>
      <c r="D85" s="47">
        <v>3</v>
      </c>
      <c r="E85" s="44" t="s">
        <v>302</v>
      </c>
      <c r="F85" s="40" t="s">
        <v>303</v>
      </c>
      <c r="G85" s="47">
        <v>3</v>
      </c>
      <c r="H85" s="42"/>
      <c r="I85" s="44"/>
    </row>
    <row r="86" s="34" customFormat="1" ht="62" customHeight="1" spans="1:9">
      <c r="A86" s="42"/>
      <c r="B86" s="47"/>
      <c r="C86" s="47" t="s">
        <v>304</v>
      </c>
      <c r="D86" s="47">
        <v>6</v>
      </c>
      <c r="E86" s="44" t="s">
        <v>305</v>
      </c>
      <c r="F86" s="40" t="s">
        <v>306</v>
      </c>
      <c r="G86" s="47">
        <v>3</v>
      </c>
      <c r="H86" s="42">
        <v>3</v>
      </c>
      <c r="I86" s="44" t="s">
        <v>307</v>
      </c>
    </row>
    <row r="87" s="63" customFormat="1" ht="27" customHeight="1" spans="1:9">
      <c r="A87" s="39" t="s">
        <v>308</v>
      </c>
      <c r="B87" s="39"/>
      <c r="C87" s="69"/>
      <c r="D87" s="39">
        <f>SUM(D4:D86)</f>
        <v>100</v>
      </c>
      <c r="E87" s="81"/>
      <c r="F87" s="40"/>
      <c r="G87" s="82">
        <f>SUM(G4:G86)</f>
        <v>80.9</v>
      </c>
      <c r="H87" s="82">
        <f>SUM(H4:H86)</f>
        <v>19.1</v>
      </c>
      <c r="I87" s="38"/>
    </row>
    <row r="88" s="34" customFormat="1" ht="13" spans="7:9">
      <c r="G88" s="32"/>
      <c r="H88" s="32"/>
      <c r="I88" s="83"/>
    </row>
    <row r="89" s="34" customFormat="1" ht="13" spans="7:9">
      <c r="G89" s="32"/>
      <c r="H89" s="32"/>
      <c r="I89" s="83"/>
    </row>
    <row r="90" s="34" customFormat="1" ht="13" spans="7:9">
      <c r="G90" s="32"/>
      <c r="H90" s="32"/>
      <c r="I90" s="83"/>
    </row>
    <row r="91" s="34" customFormat="1" ht="13" spans="7:9">
      <c r="G91" s="32"/>
      <c r="H91" s="32"/>
      <c r="I91" s="83"/>
    </row>
    <row r="92" s="34" customFormat="1" ht="13" spans="7:9">
      <c r="G92" s="32"/>
      <c r="H92" s="32"/>
      <c r="I92" s="83"/>
    </row>
    <row r="93" s="34" customFormat="1" ht="13" spans="7:9">
      <c r="G93" s="32"/>
      <c r="H93" s="32"/>
      <c r="I93" s="83"/>
    </row>
    <row r="94" s="63" customFormat="1" ht="13" spans="1:9">
      <c r="A94" s="34"/>
      <c r="B94" s="34"/>
      <c r="C94" s="34"/>
      <c r="D94" s="34"/>
      <c r="E94" s="34"/>
      <c r="F94" s="34"/>
      <c r="G94" s="32"/>
      <c r="H94" s="32"/>
      <c r="I94" s="83"/>
    </row>
    <row r="95" s="25" customFormat="1" ht="13" spans="8:8">
      <c r="H95" s="26"/>
    </row>
  </sheetData>
  <mergeCells count="137">
    <mergeCell ref="A2:I2"/>
    <mergeCell ref="A87:B87"/>
    <mergeCell ref="A4:A21"/>
    <mergeCell ref="A22:A24"/>
    <mergeCell ref="A25:A46"/>
    <mergeCell ref="A48:A55"/>
    <mergeCell ref="A56:A61"/>
    <mergeCell ref="A62:A73"/>
    <mergeCell ref="A74:A80"/>
    <mergeCell ref="A81:A86"/>
    <mergeCell ref="B4:B10"/>
    <mergeCell ref="B11:B21"/>
    <mergeCell ref="B22:B24"/>
    <mergeCell ref="B25:B27"/>
    <mergeCell ref="B28:B31"/>
    <mergeCell ref="B32:B46"/>
    <mergeCell ref="B48:B49"/>
    <mergeCell ref="B51:B55"/>
    <mergeCell ref="B56:B61"/>
    <mergeCell ref="B62:B73"/>
    <mergeCell ref="B74:B80"/>
    <mergeCell ref="B81:B86"/>
    <mergeCell ref="C4:C6"/>
    <mergeCell ref="C7:C10"/>
    <mergeCell ref="C11:C14"/>
    <mergeCell ref="C15:C17"/>
    <mergeCell ref="C18:C21"/>
    <mergeCell ref="C22:C24"/>
    <mergeCell ref="C25:C27"/>
    <mergeCell ref="C28:C31"/>
    <mergeCell ref="C32:C34"/>
    <mergeCell ref="C35:C36"/>
    <mergeCell ref="C37:C39"/>
    <mergeCell ref="C40:C42"/>
    <mergeCell ref="C43:C45"/>
    <mergeCell ref="C48:C49"/>
    <mergeCell ref="C52:C53"/>
    <mergeCell ref="C54:C55"/>
    <mergeCell ref="C56:C61"/>
    <mergeCell ref="C62:C67"/>
    <mergeCell ref="C69:C73"/>
    <mergeCell ref="C74:C79"/>
    <mergeCell ref="D4:D6"/>
    <mergeCell ref="D7:D10"/>
    <mergeCell ref="D11:D14"/>
    <mergeCell ref="D15:D17"/>
    <mergeCell ref="D18:D21"/>
    <mergeCell ref="D22:D24"/>
    <mergeCell ref="D25:D27"/>
    <mergeCell ref="D28:D31"/>
    <mergeCell ref="D32:D34"/>
    <mergeCell ref="D35:D36"/>
    <mergeCell ref="D37:D39"/>
    <mergeCell ref="D40:D42"/>
    <mergeCell ref="D43:D45"/>
    <mergeCell ref="D48:D49"/>
    <mergeCell ref="D52:D53"/>
    <mergeCell ref="D54:D55"/>
    <mergeCell ref="D56:D61"/>
    <mergeCell ref="D62:D67"/>
    <mergeCell ref="D69:D73"/>
    <mergeCell ref="D74:D79"/>
    <mergeCell ref="E4:E6"/>
    <mergeCell ref="E7:E10"/>
    <mergeCell ref="E37:E38"/>
    <mergeCell ref="E40:E41"/>
    <mergeCell ref="E52:E53"/>
    <mergeCell ref="E56:E61"/>
    <mergeCell ref="E62:E67"/>
    <mergeCell ref="E69:E73"/>
    <mergeCell ref="E74:E79"/>
    <mergeCell ref="F11:F14"/>
    <mergeCell ref="F15:F17"/>
    <mergeCell ref="F18:F21"/>
    <mergeCell ref="F22:F24"/>
    <mergeCell ref="F25:F27"/>
    <mergeCell ref="F28:F31"/>
    <mergeCell ref="F32:F34"/>
    <mergeCell ref="F35:F36"/>
    <mergeCell ref="F37:F39"/>
    <mergeCell ref="F40:F42"/>
    <mergeCell ref="F43:F45"/>
    <mergeCell ref="F48:F49"/>
    <mergeCell ref="F52:F53"/>
    <mergeCell ref="F54:F55"/>
    <mergeCell ref="G4:G6"/>
    <mergeCell ref="G7:G10"/>
    <mergeCell ref="G11:G14"/>
    <mergeCell ref="G15:G17"/>
    <mergeCell ref="G18:G21"/>
    <mergeCell ref="G22:G24"/>
    <mergeCell ref="G25:G27"/>
    <mergeCell ref="G28:G31"/>
    <mergeCell ref="G32:G34"/>
    <mergeCell ref="G35:G36"/>
    <mergeCell ref="G37:G39"/>
    <mergeCell ref="G40:G42"/>
    <mergeCell ref="G43:G45"/>
    <mergeCell ref="G48:G49"/>
    <mergeCell ref="G52:G53"/>
    <mergeCell ref="G54:G55"/>
    <mergeCell ref="G56:G61"/>
    <mergeCell ref="G62:G67"/>
    <mergeCell ref="G69:G73"/>
    <mergeCell ref="G74:G79"/>
    <mergeCell ref="H4:H6"/>
    <mergeCell ref="H7:H10"/>
    <mergeCell ref="H11:H14"/>
    <mergeCell ref="H15:H17"/>
    <mergeCell ref="H18:H21"/>
    <mergeCell ref="H22:H24"/>
    <mergeCell ref="H25:H27"/>
    <mergeCell ref="H28:H31"/>
    <mergeCell ref="H32:H34"/>
    <mergeCell ref="H35:H36"/>
    <mergeCell ref="H37:H39"/>
    <mergeCell ref="H40:H42"/>
    <mergeCell ref="H43:H45"/>
    <mergeCell ref="H48:H49"/>
    <mergeCell ref="H52:H53"/>
    <mergeCell ref="H54:H55"/>
    <mergeCell ref="I4:I6"/>
    <mergeCell ref="I7:I10"/>
    <mergeCell ref="I11:I14"/>
    <mergeCell ref="I15:I17"/>
    <mergeCell ref="I18:I21"/>
    <mergeCell ref="I22:I24"/>
    <mergeCell ref="I25:I27"/>
    <mergeCell ref="I28:I31"/>
    <mergeCell ref="I32:I34"/>
    <mergeCell ref="I35:I36"/>
    <mergeCell ref="I37:I39"/>
    <mergeCell ref="I40:I42"/>
    <mergeCell ref="I43:I45"/>
    <mergeCell ref="I48:I49"/>
    <mergeCell ref="I52:I53"/>
    <mergeCell ref="I54:I55"/>
  </mergeCells>
  <printOptions horizontalCentered="1"/>
  <pageMargins left="0.393055555555556" right="0.393055555555556" top="1.02361111111111" bottom="0.393055555555556" header="0.275" footer="0.236111111111111"/>
  <pageSetup paperSize="9" scale="72" fitToHeight="0" orientation="landscape" horizontalDpi="600"/>
  <headerFooter/>
  <rowBreaks count="3" manualBreakCount="3">
    <brk id="24" max="16383" man="1"/>
    <brk id="61" max="16383" man="1"/>
    <brk id="7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T185"/>
  <sheetViews>
    <sheetView view="pageBreakPreview" zoomScaleNormal="100" topLeftCell="A58" workbookViewId="0">
      <selection activeCell="H10" sqref="H10"/>
    </sheetView>
  </sheetViews>
  <sheetFormatPr defaultColWidth="9" defaultRowHeight="21" customHeight="1"/>
  <cols>
    <col min="1" max="1" width="43" style="27" customWidth="1"/>
    <col min="2" max="2" width="13.0833333333333" style="28" customWidth="1"/>
    <col min="3" max="3" width="16.75" style="23" customWidth="1"/>
    <col min="4" max="4" width="11.9166666666667" style="29" customWidth="1"/>
    <col min="5" max="16384" width="9" style="23"/>
  </cols>
  <sheetData>
    <row r="1" s="23" customFormat="1" customHeight="1" spans="1:202">
      <c r="A1" s="30" t="s">
        <v>309</v>
      </c>
      <c r="B1" s="31"/>
      <c r="C1" s="32"/>
      <c r="D1" s="33"/>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row>
    <row r="2" s="23" customFormat="1" customHeight="1" spans="1:202">
      <c r="A2" s="35" t="s">
        <v>310</v>
      </c>
      <c r="B2" s="35"/>
      <c r="C2" s="35"/>
      <c r="D2" s="35"/>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row>
    <row r="3" s="24" customFormat="1" customHeight="1" spans="1:202">
      <c r="A3" s="12" t="s">
        <v>311</v>
      </c>
      <c r="B3" s="12" t="s">
        <v>312</v>
      </c>
      <c r="C3" s="36" t="s">
        <v>313</v>
      </c>
      <c r="D3" s="37" t="s">
        <v>314</v>
      </c>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row>
    <row r="4" s="25" customFormat="1" customHeight="1" spans="1:202">
      <c r="A4" s="38" t="s">
        <v>315</v>
      </c>
      <c r="B4" s="39"/>
      <c r="C4" s="39"/>
      <c r="D4" s="39"/>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row>
    <row r="5" s="25" customFormat="1" customHeight="1" spans="1:202">
      <c r="A5" s="40" t="s">
        <v>316</v>
      </c>
      <c r="B5" s="41">
        <v>1</v>
      </c>
      <c r="C5" s="41">
        <v>1</v>
      </c>
      <c r="D5" s="42"/>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row>
    <row r="6" s="25" customFormat="1" customHeight="1" spans="1:202">
      <c r="A6" s="40" t="s">
        <v>317</v>
      </c>
      <c r="B6" s="41">
        <v>1</v>
      </c>
      <c r="C6" s="41">
        <v>1</v>
      </c>
      <c r="D6" s="42"/>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row>
    <row r="7" s="25" customFormat="1" customHeight="1" spans="1:202">
      <c r="A7" s="38" t="s">
        <v>318</v>
      </c>
      <c r="B7" s="39"/>
      <c r="C7" s="39"/>
      <c r="D7" s="39"/>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row>
    <row r="8" s="26" customFormat="1" customHeight="1" spans="1:202">
      <c r="A8" s="43" t="s">
        <v>319</v>
      </c>
      <c r="B8" s="42" t="s">
        <v>320</v>
      </c>
      <c r="C8" s="42" t="s">
        <v>320</v>
      </c>
      <c r="D8" s="41">
        <v>1</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row>
    <row r="9" s="25" customFormat="1" customHeight="1" spans="1:202">
      <c r="A9" s="44" t="s">
        <v>321</v>
      </c>
      <c r="B9" s="42" t="s">
        <v>322</v>
      </c>
      <c r="C9" s="42" t="s">
        <v>322</v>
      </c>
      <c r="D9" s="41">
        <v>1</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row>
    <row r="10" s="25" customFormat="1" customHeight="1" spans="1:202">
      <c r="A10" s="44" t="s">
        <v>323</v>
      </c>
      <c r="B10" s="45">
        <v>1</v>
      </c>
      <c r="C10" s="45">
        <v>1</v>
      </c>
      <c r="D10" s="46"/>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row>
    <row r="11" s="25" customFormat="1" customHeight="1" spans="1:202">
      <c r="A11" s="44" t="s">
        <v>324</v>
      </c>
      <c r="B11" s="45">
        <v>1</v>
      </c>
      <c r="C11" s="45">
        <v>1</v>
      </c>
      <c r="D11" s="46"/>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row>
    <row r="12" s="25" customFormat="1" customHeight="1" spans="1:202">
      <c r="A12" s="44" t="s">
        <v>325</v>
      </c>
      <c r="B12" s="45" t="s">
        <v>326</v>
      </c>
      <c r="C12" s="45" t="s">
        <v>327</v>
      </c>
      <c r="D12" s="46"/>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row>
    <row r="13" s="25" customFormat="1" customHeight="1" spans="1:202">
      <c r="A13" s="44" t="s">
        <v>328</v>
      </c>
      <c r="B13" s="45" t="s">
        <v>329</v>
      </c>
      <c r="C13" s="45" t="s">
        <v>329</v>
      </c>
      <c r="D13" s="46"/>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row>
    <row r="14" s="25" customFormat="1" customHeight="1" spans="1:202">
      <c r="A14" s="44" t="s">
        <v>330</v>
      </c>
      <c r="B14" s="45" t="s">
        <v>331</v>
      </c>
      <c r="C14" s="45" t="s">
        <v>331</v>
      </c>
      <c r="D14" s="46"/>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row>
    <row r="15" s="25" customFormat="1" customHeight="1" spans="1:202">
      <c r="A15" s="38" t="s">
        <v>332</v>
      </c>
      <c r="B15" s="38"/>
      <c r="C15" s="38"/>
      <c r="D15" s="39"/>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row>
    <row r="16" s="25" customFormat="1" customHeight="1" spans="1:202">
      <c r="A16" s="44" t="s">
        <v>333</v>
      </c>
      <c r="B16" s="47" t="s">
        <v>334</v>
      </c>
      <c r="C16" s="47" t="s">
        <v>334</v>
      </c>
      <c r="D16" s="41">
        <v>1</v>
      </c>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row>
    <row r="17" s="25" customFormat="1" customHeight="1" spans="1:202">
      <c r="A17" s="44" t="s">
        <v>335</v>
      </c>
      <c r="B17" s="47" t="s">
        <v>336</v>
      </c>
      <c r="C17" s="47" t="s">
        <v>336</v>
      </c>
      <c r="D17" s="41">
        <v>1</v>
      </c>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row>
    <row r="18" s="25" customFormat="1" customHeight="1" spans="1:202">
      <c r="A18" s="44" t="s">
        <v>337</v>
      </c>
      <c r="B18" s="47" t="s">
        <v>336</v>
      </c>
      <c r="C18" s="47" t="s">
        <v>338</v>
      </c>
      <c r="D18" s="48">
        <f>23.5731/24.2992</f>
        <v>0.970118357806018</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row>
    <row r="19" s="25" customFormat="1" customHeight="1" spans="1:202">
      <c r="A19" s="44" t="s">
        <v>339</v>
      </c>
      <c r="B19" s="41">
        <v>1</v>
      </c>
      <c r="C19" s="41">
        <v>1</v>
      </c>
      <c r="D19" s="48"/>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row>
    <row r="20" s="25" customFormat="1" customHeight="1" spans="1:202">
      <c r="A20" s="44" t="s">
        <v>340</v>
      </c>
      <c r="B20" s="45">
        <v>1</v>
      </c>
      <c r="C20" s="45">
        <v>1</v>
      </c>
      <c r="D20" s="48"/>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row>
    <row r="21" s="25" customFormat="1" customHeight="1" spans="1:202">
      <c r="A21" s="44" t="s">
        <v>341</v>
      </c>
      <c r="B21" s="45" t="s">
        <v>342</v>
      </c>
      <c r="C21" s="45" t="s">
        <v>342</v>
      </c>
      <c r="D21" s="48"/>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row>
    <row r="22" s="25" customFormat="1" customHeight="1" spans="1:202">
      <c r="A22" s="38" t="s">
        <v>343</v>
      </c>
      <c r="B22" s="39"/>
      <c r="C22" s="39"/>
      <c r="D22" s="39"/>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row>
    <row r="23" s="25" customFormat="1" customHeight="1" spans="1:202">
      <c r="A23" s="44" t="s">
        <v>344</v>
      </c>
      <c r="B23" s="42" t="s">
        <v>345</v>
      </c>
      <c r="C23" s="42" t="s">
        <v>346</v>
      </c>
      <c r="D23" s="46"/>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row>
    <row r="24" s="25" customFormat="1" customHeight="1" spans="1:202">
      <c r="A24" s="49" t="s">
        <v>347</v>
      </c>
      <c r="B24" s="47"/>
      <c r="C24" s="42"/>
      <c r="D24" s="50"/>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row>
    <row r="25" s="25" customFormat="1" customHeight="1" spans="1:202">
      <c r="A25" s="51" t="s">
        <v>348</v>
      </c>
      <c r="B25" s="47" t="s">
        <v>349</v>
      </c>
      <c r="C25" s="47" t="s">
        <v>349</v>
      </c>
      <c r="D25" s="52">
        <v>1</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row>
    <row r="26" s="25" customFormat="1" customHeight="1" spans="1:202">
      <c r="A26" s="51" t="s">
        <v>350</v>
      </c>
      <c r="B26" s="41">
        <v>1</v>
      </c>
      <c r="C26" s="41" t="s">
        <v>351</v>
      </c>
      <c r="D26" s="50"/>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row>
    <row r="27" s="25" customFormat="1" customHeight="1" spans="1:202">
      <c r="A27" s="51" t="s">
        <v>352</v>
      </c>
      <c r="B27" s="47" t="s">
        <v>353</v>
      </c>
      <c r="C27" s="47" t="s">
        <v>353</v>
      </c>
      <c r="D27" s="50"/>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row>
    <row r="28" s="25" customFormat="1" ht="37" customHeight="1" spans="1:202">
      <c r="A28" s="51" t="s">
        <v>354</v>
      </c>
      <c r="B28" s="47" t="s">
        <v>355</v>
      </c>
      <c r="C28" s="47" t="s">
        <v>356</v>
      </c>
      <c r="D28" s="50"/>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row>
    <row r="29" s="25" customFormat="1" ht="27" customHeight="1" spans="1:202">
      <c r="A29" s="51" t="s">
        <v>357</v>
      </c>
      <c r="B29" s="47" t="s">
        <v>358</v>
      </c>
      <c r="C29" s="47" t="s">
        <v>359</v>
      </c>
      <c r="D29" s="50"/>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row>
    <row r="30" s="25" customFormat="1" customHeight="1" spans="1:202">
      <c r="A30" s="38" t="s">
        <v>360</v>
      </c>
      <c r="B30" s="47"/>
      <c r="C30" s="42"/>
      <c r="D30" s="46"/>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row>
    <row r="31" s="25" customFormat="1" customHeight="1" spans="1:202">
      <c r="A31" s="44" t="s">
        <v>361</v>
      </c>
      <c r="B31" s="41" t="s">
        <v>349</v>
      </c>
      <c r="C31" s="41" t="s">
        <v>349</v>
      </c>
      <c r="D31" s="41">
        <v>1</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row>
    <row r="32" s="25" customFormat="1" ht="23" customHeight="1" spans="1:202">
      <c r="A32" s="44" t="s">
        <v>362</v>
      </c>
      <c r="B32" s="41">
        <v>1</v>
      </c>
      <c r="C32" s="41" t="s">
        <v>363</v>
      </c>
      <c r="D32" s="53"/>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row>
    <row r="33" s="25" customFormat="1" customHeight="1" spans="1:202">
      <c r="A33" s="44" t="s">
        <v>364</v>
      </c>
      <c r="B33" s="41">
        <v>1</v>
      </c>
      <c r="C33" s="41">
        <v>1</v>
      </c>
      <c r="D33" s="53"/>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row>
    <row r="34" s="25" customFormat="1" customHeight="1" spans="1:202">
      <c r="A34" s="44" t="s">
        <v>365</v>
      </c>
      <c r="B34" s="41">
        <v>1</v>
      </c>
      <c r="C34" s="41">
        <v>1</v>
      </c>
      <c r="D34" s="46"/>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row>
    <row r="35" s="25" customFormat="1" customHeight="1" spans="1:202">
      <c r="A35" s="38" t="s">
        <v>366</v>
      </c>
      <c r="B35" s="47"/>
      <c r="C35" s="42"/>
      <c r="D35" s="46"/>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row>
    <row r="36" s="25" customFormat="1" customHeight="1" spans="1:202">
      <c r="A36" s="44" t="s">
        <v>367</v>
      </c>
      <c r="B36" s="47" t="s">
        <v>368</v>
      </c>
      <c r="C36" s="47" t="s">
        <v>368</v>
      </c>
      <c r="D36" s="41">
        <v>1</v>
      </c>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row>
    <row r="37" s="25" customFormat="1" customHeight="1" spans="1:202">
      <c r="A37" s="44" t="s">
        <v>369</v>
      </c>
      <c r="B37" s="41" t="s">
        <v>370</v>
      </c>
      <c r="C37" s="48" t="s">
        <v>371</v>
      </c>
      <c r="D37" s="46"/>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row>
    <row r="38" s="25" customFormat="1" ht="32" customHeight="1" spans="1:202">
      <c r="A38" s="44" t="s">
        <v>372</v>
      </c>
      <c r="B38" s="41" t="s">
        <v>370</v>
      </c>
      <c r="C38" s="48" t="s">
        <v>371</v>
      </c>
      <c r="D38" s="46"/>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row>
    <row r="39" s="25" customFormat="1" customHeight="1" spans="1:202">
      <c r="A39" s="38" t="s">
        <v>373</v>
      </c>
      <c r="B39" s="47"/>
      <c r="C39" s="42"/>
      <c r="D39" s="46"/>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row>
    <row r="40" s="25" customFormat="1" customHeight="1" spans="1:202">
      <c r="A40" s="44" t="s">
        <v>374</v>
      </c>
      <c r="B40" s="47" t="s">
        <v>329</v>
      </c>
      <c r="C40" s="42" t="s">
        <v>329</v>
      </c>
      <c r="D40" s="46"/>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row>
    <row r="41" s="25" customFormat="1" customHeight="1" spans="1:202">
      <c r="A41" s="44" t="s">
        <v>375</v>
      </c>
      <c r="B41" s="47" t="s">
        <v>331</v>
      </c>
      <c r="C41" s="47" t="s">
        <v>331</v>
      </c>
      <c r="D41" s="46"/>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row>
    <row r="42" s="25" customFormat="1" customHeight="1" spans="1:202">
      <c r="A42" s="44" t="s">
        <v>376</v>
      </c>
      <c r="B42" s="47" t="s">
        <v>377</v>
      </c>
      <c r="C42" s="47" t="s">
        <v>378</v>
      </c>
      <c r="D42" s="46">
        <f>2037.85/2277</f>
        <v>0.894971453667106</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row>
    <row r="43" s="25" customFormat="1" customHeight="1" spans="1:202">
      <c r="A43" s="44" t="s">
        <v>379</v>
      </c>
      <c r="B43" s="41">
        <v>1</v>
      </c>
      <c r="C43" s="41">
        <v>1</v>
      </c>
      <c r="D43" s="42"/>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row>
    <row r="44" s="25" customFormat="1" customHeight="1" spans="1:202">
      <c r="A44" s="44" t="s">
        <v>380</v>
      </c>
      <c r="B44" s="41">
        <v>1</v>
      </c>
      <c r="C44" s="41">
        <v>1</v>
      </c>
      <c r="D44" s="42"/>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row>
    <row r="45" s="25" customFormat="1" customHeight="1" spans="1:202">
      <c r="A45" s="38" t="s">
        <v>381</v>
      </c>
      <c r="B45" s="47"/>
      <c r="C45" s="42"/>
      <c r="D45" s="46"/>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row>
    <row r="46" s="25" customFormat="1" customHeight="1" spans="1:202">
      <c r="A46" s="38" t="s">
        <v>382</v>
      </c>
      <c r="B46" s="47"/>
      <c r="C46" s="42"/>
      <c r="D46" s="46"/>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row>
    <row r="47" s="25" customFormat="1" customHeight="1" spans="1:202">
      <c r="A47" s="44" t="s">
        <v>383</v>
      </c>
      <c r="B47" s="41">
        <v>1</v>
      </c>
      <c r="C47" s="41">
        <v>1</v>
      </c>
      <c r="D47" s="50"/>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row>
    <row r="48" s="25" customFormat="1" customHeight="1" spans="1:202">
      <c r="A48" s="44" t="s">
        <v>384</v>
      </c>
      <c r="B48" s="41">
        <v>1</v>
      </c>
      <c r="C48" s="41" t="s">
        <v>385</v>
      </c>
      <c r="D48" s="45"/>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row>
    <row r="49" s="25" customFormat="1" customHeight="1" spans="1:202">
      <c r="A49" s="44" t="s">
        <v>386</v>
      </c>
      <c r="B49" s="47"/>
      <c r="C49" s="47"/>
      <c r="D49" s="45"/>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row>
    <row r="50" s="25" customFormat="1" customHeight="1" spans="1:202">
      <c r="A50" s="44" t="s">
        <v>387</v>
      </c>
      <c r="B50" s="41">
        <v>1</v>
      </c>
      <c r="C50" s="41">
        <v>1</v>
      </c>
      <c r="D50" s="45"/>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row>
    <row r="51" s="25" customFormat="1" customHeight="1" spans="1:202">
      <c r="A51" s="44" t="s">
        <v>388</v>
      </c>
      <c r="B51" s="41">
        <v>1</v>
      </c>
      <c r="C51" s="41">
        <v>1</v>
      </c>
      <c r="D51" s="45"/>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row>
    <row r="52" s="25" customFormat="1" customHeight="1" spans="1:202">
      <c r="A52" s="44" t="s">
        <v>389</v>
      </c>
      <c r="B52" s="41">
        <v>1</v>
      </c>
      <c r="C52" s="41">
        <v>1</v>
      </c>
      <c r="D52" s="42"/>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row>
    <row r="53" s="25" customFormat="1" customHeight="1" spans="1:202">
      <c r="A53" s="44" t="s">
        <v>390</v>
      </c>
      <c r="B53" s="41">
        <v>1</v>
      </c>
      <c r="C53" s="41">
        <v>1</v>
      </c>
      <c r="D53" s="42"/>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row>
    <row r="54" s="25" customFormat="1" customHeight="1" spans="1:202">
      <c r="A54" s="44" t="s">
        <v>391</v>
      </c>
      <c r="B54" s="41" t="s">
        <v>392</v>
      </c>
      <c r="C54" s="54" t="s">
        <v>393</v>
      </c>
      <c r="D54" s="46">
        <f>175/180</f>
        <v>0.972222222222222</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row>
    <row r="55" s="25" customFormat="1" customHeight="1" spans="1:202">
      <c r="A55" s="44" t="s">
        <v>394</v>
      </c>
      <c r="B55" s="41">
        <v>1</v>
      </c>
      <c r="C55" s="41" t="s">
        <v>395</v>
      </c>
      <c r="D55" s="42"/>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row>
    <row r="56" s="25" customFormat="1" customHeight="1" spans="1:202">
      <c r="A56" s="38" t="s">
        <v>396</v>
      </c>
      <c r="B56" s="47"/>
      <c r="C56" s="42"/>
      <c r="D56" s="46"/>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row>
    <row r="57" s="25" customFormat="1" customHeight="1" spans="1:202">
      <c r="A57" s="44" t="s">
        <v>397</v>
      </c>
      <c r="B57" s="47" t="s">
        <v>398</v>
      </c>
      <c r="C57" s="47" t="s">
        <v>398</v>
      </c>
      <c r="D57" s="52">
        <v>1</v>
      </c>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row>
    <row r="58" s="25" customFormat="1" customHeight="1" spans="1:202">
      <c r="A58" s="44" t="s">
        <v>399</v>
      </c>
      <c r="B58" s="41" t="s">
        <v>400</v>
      </c>
      <c r="C58" s="41" t="s">
        <v>400</v>
      </c>
      <c r="D58" s="52">
        <v>1</v>
      </c>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row>
    <row r="59" s="25" customFormat="1" customHeight="1" spans="1:202">
      <c r="A59" s="38" t="s">
        <v>401</v>
      </c>
      <c r="B59" s="47"/>
      <c r="C59" s="42"/>
      <c r="D59" s="46"/>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row>
    <row r="60" s="25" customFormat="1" customHeight="1" spans="1:202">
      <c r="A60" s="44" t="s">
        <v>402</v>
      </c>
      <c r="B60" s="41">
        <v>1</v>
      </c>
      <c r="C60" s="41">
        <v>1</v>
      </c>
      <c r="D60" s="46"/>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row>
    <row r="61" s="25" customFormat="1" customHeight="1" spans="1:202">
      <c r="A61" s="44" t="s">
        <v>403</v>
      </c>
      <c r="B61" s="41" t="s">
        <v>342</v>
      </c>
      <c r="C61" s="41" t="s">
        <v>342</v>
      </c>
      <c r="D61" s="42"/>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row>
    <row r="62" s="25" customFormat="1" customHeight="1" spans="1:202">
      <c r="A62" s="38" t="s">
        <v>404</v>
      </c>
      <c r="B62" s="47"/>
      <c r="C62" s="42"/>
      <c r="D62" s="46"/>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row>
    <row r="63" s="25" customFormat="1" customHeight="1" spans="1:202">
      <c r="A63" s="44" t="s">
        <v>405</v>
      </c>
      <c r="B63" s="47" t="s">
        <v>406</v>
      </c>
      <c r="C63" s="55" t="s">
        <v>406</v>
      </c>
      <c r="D63" s="42"/>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row>
    <row r="64" s="25" customFormat="1" customHeight="1" spans="1:202">
      <c r="A64" s="44" t="s">
        <v>407</v>
      </c>
      <c r="B64" s="47" t="s">
        <v>342</v>
      </c>
      <c r="C64" s="47" t="s">
        <v>342</v>
      </c>
      <c r="D64" s="42"/>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row>
    <row r="65" s="25" customFormat="1" customHeight="1" spans="1:202">
      <c r="A65" s="38" t="s">
        <v>408</v>
      </c>
      <c r="B65" s="47"/>
      <c r="C65" s="42"/>
      <c r="D65" s="46"/>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row>
    <row r="66" s="25" customFormat="1" customHeight="1" spans="1:202">
      <c r="A66" s="44" t="s">
        <v>409</v>
      </c>
      <c r="B66" s="47" t="s">
        <v>410</v>
      </c>
      <c r="C66" s="55">
        <v>0.8449</v>
      </c>
      <c r="D66" s="42"/>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row>
    <row r="67" s="23" customFormat="1" customHeight="1" spans="1:202">
      <c r="A67" s="56"/>
      <c r="B67" s="57"/>
      <c r="C67" s="58"/>
      <c r="D67" s="59"/>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row>
    <row r="68" s="23" customFormat="1" customHeight="1" spans="1:202">
      <c r="A68" s="56"/>
      <c r="B68" s="57"/>
      <c r="C68" s="58"/>
      <c r="D68" s="59"/>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row>
    <row r="69" s="23" customFormat="1" customHeight="1" spans="1:202">
      <c r="A69" s="56"/>
      <c r="B69" s="57"/>
      <c r="C69" s="58"/>
      <c r="D69" s="59"/>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row>
    <row r="70" s="23" customFormat="1" customHeight="1" spans="1:202">
      <c r="A70" s="56"/>
      <c r="B70" s="57"/>
      <c r="C70" s="58"/>
      <c r="D70" s="59"/>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row>
    <row r="71" s="23" customFormat="1" customHeight="1" spans="1:202">
      <c r="A71" s="56"/>
      <c r="B71" s="57"/>
      <c r="C71" s="58"/>
      <c r="D71" s="59"/>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row>
    <row r="72" s="23" customFormat="1" customHeight="1" spans="1:202">
      <c r="A72" s="56"/>
      <c r="B72" s="57"/>
      <c r="C72" s="58"/>
      <c r="D72" s="59"/>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row>
    <row r="73" s="23" customFormat="1" customHeight="1" spans="1:202">
      <c r="A73" s="56"/>
      <c r="B73" s="57"/>
      <c r="C73" s="58"/>
      <c r="D73" s="59"/>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row>
    <row r="74" s="23" customFormat="1" customHeight="1" spans="1:202">
      <c r="A74" s="56"/>
      <c r="B74" s="57"/>
      <c r="C74" s="58"/>
      <c r="D74" s="59"/>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row>
    <row r="75" s="23" customFormat="1" customHeight="1" spans="1:202">
      <c r="A75" s="56"/>
      <c r="B75" s="57"/>
      <c r="C75" s="58"/>
      <c r="D75" s="59"/>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row>
    <row r="76" s="23" customFormat="1" customHeight="1" spans="1:202">
      <c r="A76" s="56"/>
      <c r="B76" s="57"/>
      <c r="C76" s="58"/>
      <c r="D76" s="59"/>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row>
    <row r="77" s="23" customFormat="1" customHeight="1" spans="1:202">
      <c r="A77" s="56"/>
      <c r="B77" s="57"/>
      <c r="C77" s="58"/>
      <c r="D77" s="59"/>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row>
    <row r="78" s="23" customFormat="1" customHeight="1" spans="1:202">
      <c r="A78" s="56"/>
      <c r="B78" s="57"/>
      <c r="C78" s="58"/>
      <c r="D78" s="59"/>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row>
    <row r="79" s="23" customFormat="1" customHeight="1" spans="1:202">
      <c r="A79" s="56"/>
      <c r="B79" s="57"/>
      <c r="C79" s="58"/>
      <c r="D79" s="59"/>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row>
    <row r="80" s="23" customFormat="1" customHeight="1" spans="1:202">
      <c r="A80" s="56"/>
      <c r="B80" s="57"/>
      <c r="C80" s="58"/>
      <c r="D80" s="59"/>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row>
    <row r="81" s="23" customFormat="1" customHeight="1" spans="1:202">
      <c r="A81" s="56"/>
      <c r="B81" s="57"/>
      <c r="C81" s="58"/>
      <c r="D81" s="59"/>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row>
    <row r="82" s="23" customFormat="1" customHeight="1" spans="1:202">
      <c r="A82" s="56"/>
      <c r="B82" s="57"/>
      <c r="C82" s="58"/>
      <c r="D82" s="59"/>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row>
    <row r="83" s="23" customFormat="1" customHeight="1" spans="1:202">
      <c r="A83" s="56"/>
      <c r="B83" s="57"/>
      <c r="C83" s="58"/>
      <c r="D83" s="59"/>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row>
    <row r="84" s="23" customFormat="1" customHeight="1" spans="1:202">
      <c r="A84" s="56"/>
      <c r="B84" s="57"/>
      <c r="C84" s="58"/>
      <c r="D84" s="59"/>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row>
    <row r="85" s="23" customFormat="1" customHeight="1" spans="1:202">
      <c r="A85" s="56"/>
      <c r="B85" s="57"/>
      <c r="C85" s="58"/>
      <c r="D85" s="59"/>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row>
    <row r="86" s="23" customFormat="1" customHeight="1" spans="1:202">
      <c r="A86" s="56"/>
      <c r="B86" s="57"/>
      <c r="C86" s="58"/>
      <c r="D86" s="59"/>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c r="FS86" s="58"/>
      <c r="FT86" s="58"/>
      <c r="FU86" s="58"/>
      <c r="FV86" s="58"/>
      <c r="FW86" s="58"/>
      <c r="FX86" s="58"/>
      <c r="FY86" s="58"/>
      <c r="FZ86" s="58"/>
      <c r="GA86" s="58"/>
      <c r="GB86" s="58"/>
      <c r="GC86" s="58"/>
      <c r="GD86" s="58"/>
      <c r="GE86" s="58"/>
      <c r="GF86" s="58"/>
      <c r="GG86" s="58"/>
      <c r="GH86" s="58"/>
      <c r="GI86" s="58"/>
      <c r="GJ86" s="58"/>
      <c r="GK86" s="58"/>
      <c r="GL86" s="58"/>
      <c r="GM86" s="58"/>
      <c r="GN86" s="58"/>
      <c r="GO86" s="58"/>
      <c r="GP86" s="58"/>
      <c r="GQ86" s="58"/>
      <c r="GR86" s="58"/>
      <c r="GS86" s="58"/>
      <c r="GT86" s="58"/>
    </row>
    <row r="87" s="23" customFormat="1" customHeight="1" spans="1:202">
      <c r="A87" s="56"/>
      <c r="B87" s="57"/>
      <c r="C87" s="58"/>
      <c r="D87" s="59"/>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c r="FS87" s="58"/>
      <c r="FT87" s="58"/>
      <c r="FU87" s="58"/>
      <c r="FV87" s="58"/>
      <c r="FW87" s="58"/>
      <c r="FX87" s="58"/>
      <c r="FY87" s="58"/>
      <c r="FZ87" s="58"/>
      <c r="GA87" s="58"/>
      <c r="GB87" s="58"/>
      <c r="GC87" s="58"/>
      <c r="GD87" s="58"/>
      <c r="GE87" s="58"/>
      <c r="GF87" s="58"/>
      <c r="GG87" s="58"/>
      <c r="GH87" s="58"/>
      <c r="GI87" s="58"/>
      <c r="GJ87" s="58"/>
      <c r="GK87" s="58"/>
      <c r="GL87" s="58"/>
      <c r="GM87" s="58"/>
      <c r="GN87" s="58"/>
      <c r="GO87" s="58"/>
      <c r="GP87" s="58"/>
      <c r="GQ87" s="58"/>
      <c r="GR87" s="58"/>
      <c r="GS87" s="58"/>
      <c r="GT87" s="58"/>
    </row>
    <row r="88" s="23" customFormat="1" customHeight="1" spans="1:202">
      <c r="A88" s="56"/>
      <c r="B88" s="57"/>
      <c r="C88" s="58"/>
      <c r="D88" s="59"/>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c r="FS88" s="58"/>
      <c r="FT88" s="58"/>
      <c r="FU88" s="58"/>
      <c r="FV88" s="58"/>
      <c r="FW88" s="58"/>
      <c r="FX88" s="58"/>
      <c r="FY88" s="58"/>
      <c r="FZ88" s="58"/>
      <c r="GA88" s="58"/>
      <c r="GB88" s="58"/>
      <c r="GC88" s="58"/>
      <c r="GD88" s="58"/>
      <c r="GE88" s="58"/>
      <c r="GF88" s="58"/>
      <c r="GG88" s="58"/>
      <c r="GH88" s="58"/>
      <c r="GI88" s="58"/>
      <c r="GJ88" s="58"/>
      <c r="GK88" s="58"/>
      <c r="GL88" s="58"/>
      <c r="GM88" s="58"/>
      <c r="GN88" s="58"/>
      <c r="GO88" s="58"/>
      <c r="GP88" s="58"/>
      <c r="GQ88" s="58"/>
      <c r="GR88" s="58"/>
      <c r="GS88" s="58"/>
      <c r="GT88" s="58"/>
    </row>
    <row r="89" s="23" customFormat="1" customHeight="1" spans="1:202">
      <c r="A89" s="56"/>
      <c r="B89" s="57"/>
      <c r="C89" s="58"/>
      <c r="D89" s="59"/>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c r="FS89" s="58"/>
      <c r="FT89" s="58"/>
      <c r="FU89" s="58"/>
      <c r="FV89" s="58"/>
      <c r="FW89" s="58"/>
      <c r="FX89" s="58"/>
      <c r="FY89" s="58"/>
      <c r="FZ89" s="58"/>
      <c r="GA89" s="58"/>
      <c r="GB89" s="58"/>
      <c r="GC89" s="58"/>
      <c r="GD89" s="58"/>
      <c r="GE89" s="58"/>
      <c r="GF89" s="58"/>
      <c r="GG89" s="58"/>
      <c r="GH89" s="58"/>
      <c r="GI89" s="58"/>
      <c r="GJ89" s="58"/>
      <c r="GK89" s="58"/>
      <c r="GL89" s="58"/>
      <c r="GM89" s="58"/>
      <c r="GN89" s="58"/>
      <c r="GO89" s="58"/>
      <c r="GP89" s="58"/>
      <c r="GQ89" s="58"/>
      <c r="GR89" s="58"/>
      <c r="GS89" s="58"/>
      <c r="GT89" s="58"/>
    </row>
    <row r="90" s="23" customFormat="1" customHeight="1" spans="1:202">
      <c r="A90" s="56"/>
      <c r="B90" s="57"/>
      <c r="C90" s="58"/>
      <c r="D90" s="59"/>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c r="GS90" s="58"/>
      <c r="GT90" s="58"/>
    </row>
    <row r="91" s="23" customFormat="1" customHeight="1" spans="1:202">
      <c r="A91" s="56"/>
      <c r="B91" s="57"/>
      <c r="C91" s="58"/>
      <c r="D91" s="59"/>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c r="FS91" s="58"/>
      <c r="FT91" s="58"/>
      <c r="FU91" s="58"/>
      <c r="FV91" s="58"/>
      <c r="FW91" s="58"/>
      <c r="FX91" s="58"/>
      <c r="FY91" s="58"/>
      <c r="FZ91" s="58"/>
      <c r="GA91" s="58"/>
      <c r="GB91" s="58"/>
      <c r="GC91" s="58"/>
      <c r="GD91" s="58"/>
      <c r="GE91" s="58"/>
      <c r="GF91" s="58"/>
      <c r="GG91" s="58"/>
      <c r="GH91" s="58"/>
      <c r="GI91" s="58"/>
      <c r="GJ91" s="58"/>
      <c r="GK91" s="58"/>
      <c r="GL91" s="58"/>
      <c r="GM91" s="58"/>
      <c r="GN91" s="58"/>
      <c r="GO91" s="58"/>
      <c r="GP91" s="58"/>
      <c r="GQ91" s="58"/>
      <c r="GR91" s="58"/>
      <c r="GS91" s="58"/>
      <c r="GT91" s="58"/>
    </row>
    <row r="92" s="23" customFormat="1" customHeight="1" spans="1:202">
      <c r="A92" s="56"/>
      <c r="B92" s="57"/>
      <c r="C92" s="58"/>
      <c r="D92" s="59"/>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58"/>
      <c r="EH92" s="58"/>
      <c r="EI92" s="58"/>
      <c r="EJ92" s="58"/>
      <c r="EK92" s="58"/>
      <c r="EL92" s="58"/>
      <c r="EM92" s="58"/>
      <c r="EN92" s="58"/>
      <c r="EO92" s="58"/>
      <c r="EP92" s="58"/>
      <c r="EQ92" s="58"/>
      <c r="ER92" s="58"/>
      <c r="ES92" s="58"/>
      <c r="ET92" s="58"/>
      <c r="EU92" s="58"/>
      <c r="EV92" s="58"/>
      <c r="EW92" s="58"/>
      <c r="EX92" s="58"/>
      <c r="EY92" s="58"/>
      <c r="EZ92" s="58"/>
      <c r="FA92" s="58"/>
      <c r="FB92" s="58"/>
      <c r="FC92" s="58"/>
      <c r="FD92" s="58"/>
      <c r="FE92" s="58"/>
      <c r="FF92" s="58"/>
      <c r="FG92" s="58"/>
      <c r="FH92" s="58"/>
      <c r="FI92" s="58"/>
      <c r="FJ92" s="58"/>
      <c r="FK92" s="58"/>
      <c r="FL92" s="58"/>
      <c r="FM92" s="58"/>
      <c r="FN92" s="58"/>
      <c r="FO92" s="58"/>
      <c r="FP92" s="58"/>
      <c r="FQ92" s="58"/>
      <c r="FR92" s="58"/>
      <c r="FS92" s="58"/>
      <c r="FT92" s="58"/>
      <c r="FU92" s="58"/>
      <c r="FV92" s="58"/>
      <c r="FW92" s="58"/>
      <c r="FX92" s="58"/>
      <c r="FY92" s="58"/>
      <c r="FZ92" s="58"/>
      <c r="GA92" s="58"/>
      <c r="GB92" s="58"/>
      <c r="GC92" s="58"/>
      <c r="GD92" s="58"/>
      <c r="GE92" s="58"/>
      <c r="GF92" s="58"/>
      <c r="GG92" s="58"/>
      <c r="GH92" s="58"/>
      <c r="GI92" s="58"/>
      <c r="GJ92" s="58"/>
      <c r="GK92" s="58"/>
      <c r="GL92" s="58"/>
      <c r="GM92" s="58"/>
      <c r="GN92" s="58"/>
      <c r="GO92" s="58"/>
      <c r="GP92" s="58"/>
      <c r="GQ92" s="58"/>
      <c r="GR92" s="58"/>
      <c r="GS92" s="58"/>
      <c r="GT92" s="58"/>
    </row>
    <row r="93" s="23" customFormat="1" customHeight="1" spans="1:202">
      <c r="A93" s="56"/>
      <c r="B93" s="57"/>
      <c r="C93" s="58"/>
      <c r="D93" s="59"/>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c r="GS93" s="58"/>
      <c r="GT93" s="58"/>
    </row>
    <row r="94" s="23" customFormat="1" customHeight="1" spans="1:202">
      <c r="A94" s="56"/>
      <c r="B94" s="57"/>
      <c r="C94" s="58"/>
      <c r="D94" s="59"/>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8"/>
      <c r="GM94" s="58"/>
      <c r="GN94" s="58"/>
      <c r="GO94" s="58"/>
      <c r="GP94" s="58"/>
      <c r="GQ94" s="58"/>
      <c r="GR94" s="58"/>
      <c r="GS94" s="58"/>
      <c r="GT94" s="58"/>
    </row>
    <row r="95" s="23" customFormat="1" customHeight="1" spans="1:202">
      <c r="A95" s="56"/>
      <c r="B95" s="57"/>
      <c r="C95" s="58"/>
      <c r="D95" s="59"/>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c r="GS95" s="58"/>
      <c r="GT95" s="58"/>
    </row>
    <row r="96" s="23" customFormat="1" customHeight="1" spans="1:202">
      <c r="A96" s="56"/>
      <c r="B96" s="57"/>
      <c r="C96" s="58"/>
      <c r="D96" s="59"/>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row>
    <row r="97" s="23" customFormat="1" customHeight="1" spans="1:202">
      <c r="A97" s="56"/>
      <c r="B97" s="57"/>
      <c r="C97" s="58"/>
      <c r="D97" s="59"/>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c r="FS97" s="58"/>
      <c r="FT97" s="58"/>
      <c r="FU97" s="58"/>
      <c r="FV97" s="58"/>
      <c r="FW97" s="58"/>
      <c r="FX97" s="58"/>
      <c r="FY97" s="58"/>
      <c r="FZ97" s="58"/>
      <c r="GA97" s="58"/>
      <c r="GB97" s="58"/>
      <c r="GC97" s="58"/>
      <c r="GD97" s="58"/>
      <c r="GE97" s="58"/>
      <c r="GF97" s="58"/>
      <c r="GG97" s="58"/>
      <c r="GH97" s="58"/>
      <c r="GI97" s="58"/>
      <c r="GJ97" s="58"/>
      <c r="GK97" s="58"/>
      <c r="GL97" s="58"/>
      <c r="GM97" s="58"/>
      <c r="GN97" s="58"/>
      <c r="GO97" s="58"/>
      <c r="GP97" s="58"/>
      <c r="GQ97" s="58"/>
      <c r="GR97" s="58"/>
      <c r="GS97" s="58"/>
      <c r="GT97" s="58"/>
    </row>
    <row r="98" s="23" customFormat="1" customHeight="1" spans="1:202">
      <c r="A98" s="56"/>
      <c r="B98" s="57"/>
      <c r="C98" s="58"/>
      <c r="D98" s="59"/>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c r="FS98" s="58"/>
      <c r="FT98" s="58"/>
      <c r="FU98" s="58"/>
      <c r="FV98" s="58"/>
      <c r="FW98" s="58"/>
      <c r="FX98" s="58"/>
      <c r="FY98" s="58"/>
      <c r="FZ98" s="58"/>
      <c r="GA98" s="58"/>
      <c r="GB98" s="58"/>
      <c r="GC98" s="58"/>
      <c r="GD98" s="58"/>
      <c r="GE98" s="58"/>
      <c r="GF98" s="58"/>
      <c r="GG98" s="58"/>
      <c r="GH98" s="58"/>
      <c r="GI98" s="58"/>
      <c r="GJ98" s="58"/>
      <c r="GK98" s="58"/>
      <c r="GL98" s="58"/>
      <c r="GM98" s="58"/>
      <c r="GN98" s="58"/>
      <c r="GO98" s="58"/>
      <c r="GP98" s="58"/>
      <c r="GQ98" s="58"/>
      <c r="GR98" s="58"/>
      <c r="GS98" s="58"/>
      <c r="GT98" s="58"/>
    </row>
    <row r="99" s="23" customFormat="1" customHeight="1" spans="1:202">
      <c r="A99" s="56"/>
      <c r="B99" s="57"/>
      <c r="C99" s="58"/>
      <c r="D99" s="59"/>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c r="GR99" s="58"/>
      <c r="GS99" s="58"/>
      <c r="GT99" s="58"/>
    </row>
    <row r="100" s="23" customFormat="1" customHeight="1" spans="1:202">
      <c r="A100" s="56"/>
      <c r="B100" s="57"/>
      <c r="C100" s="58"/>
      <c r="D100" s="59"/>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c r="GR100" s="58"/>
      <c r="GS100" s="58"/>
      <c r="GT100" s="58"/>
    </row>
    <row r="101" s="23" customFormat="1" customHeight="1" spans="1:202">
      <c r="A101" s="56"/>
      <c r="B101" s="57"/>
      <c r="C101" s="58"/>
      <c r="D101" s="59"/>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c r="FS101" s="58"/>
      <c r="FT101" s="58"/>
      <c r="FU101" s="58"/>
      <c r="FV101" s="58"/>
      <c r="FW101" s="58"/>
      <c r="FX101" s="58"/>
      <c r="FY101" s="58"/>
      <c r="FZ101" s="58"/>
      <c r="GA101" s="58"/>
      <c r="GB101" s="58"/>
      <c r="GC101" s="58"/>
      <c r="GD101" s="58"/>
      <c r="GE101" s="58"/>
      <c r="GF101" s="58"/>
      <c r="GG101" s="58"/>
      <c r="GH101" s="58"/>
      <c r="GI101" s="58"/>
      <c r="GJ101" s="58"/>
      <c r="GK101" s="58"/>
      <c r="GL101" s="58"/>
      <c r="GM101" s="58"/>
      <c r="GN101" s="58"/>
      <c r="GO101" s="58"/>
      <c r="GP101" s="58"/>
      <c r="GQ101" s="58"/>
      <c r="GR101" s="58"/>
      <c r="GS101" s="58"/>
      <c r="GT101" s="58"/>
    </row>
    <row r="102" s="23" customFormat="1" customHeight="1" spans="1:202">
      <c r="A102" s="56"/>
      <c r="B102" s="57"/>
      <c r="C102" s="58"/>
      <c r="D102" s="59"/>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row>
    <row r="103" s="23" customFormat="1" customHeight="1" spans="1:202">
      <c r="A103" s="56"/>
      <c r="B103" s="57"/>
      <c r="C103" s="58"/>
      <c r="D103" s="59"/>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c r="GS103" s="58"/>
      <c r="GT103" s="58"/>
    </row>
    <row r="104" s="23" customFormat="1" customHeight="1" spans="1:202">
      <c r="A104" s="56"/>
      <c r="B104" s="57"/>
      <c r="C104" s="58"/>
      <c r="D104" s="59"/>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c r="FS104" s="58"/>
      <c r="FT104" s="58"/>
      <c r="FU104" s="58"/>
      <c r="FV104" s="58"/>
      <c r="FW104" s="58"/>
      <c r="FX104" s="58"/>
      <c r="FY104" s="58"/>
      <c r="FZ104" s="58"/>
      <c r="GA104" s="58"/>
      <c r="GB104" s="58"/>
      <c r="GC104" s="58"/>
      <c r="GD104" s="58"/>
      <c r="GE104" s="58"/>
      <c r="GF104" s="58"/>
      <c r="GG104" s="58"/>
      <c r="GH104" s="58"/>
      <c r="GI104" s="58"/>
      <c r="GJ104" s="58"/>
      <c r="GK104" s="58"/>
      <c r="GL104" s="58"/>
      <c r="GM104" s="58"/>
      <c r="GN104" s="58"/>
      <c r="GO104" s="58"/>
      <c r="GP104" s="58"/>
      <c r="GQ104" s="58"/>
      <c r="GR104" s="58"/>
      <c r="GS104" s="58"/>
      <c r="GT104" s="58"/>
    </row>
    <row r="105" s="23" customFormat="1" customHeight="1" spans="1:202">
      <c r="A105" s="56"/>
      <c r="B105" s="57"/>
      <c r="C105" s="58"/>
      <c r="D105" s="59"/>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c r="FS105" s="58"/>
      <c r="FT105" s="58"/>
      <c r="FU105" s="58"/>
      <c r="FV105" s="58"/>
      <c r="FW105" s="58"/>
      <c r="FX105" s="58"/>
      <c r="FY105" s="58"/>
      <c r="FZ105" s="58"/>
      <c r="GA105" s="58"/>
      <c r="GB105" s="58"/>
      <c r="GC105" s="58"/>
      <c r="GD105" s="58"/>
      <c r="GE105" s="58"/>
      <c r="GF105" s="58"/>
      <c r="GG105" s="58"/>
      <c r="GH105" s="58"/>
      <c r="GI105" s="58"/>
      <c r="GJ105" s="58"/>
      <c r="GK105" s="58"/>
      <c r="GL105" s="58"/>
      <c r="GM105" s="58"/>
      <c r="GN105" s="58"/>
      <c r="GO105" s="58"/>
      <c r="GP105" s="58"/>
      <c r="GQ105" s="58"/>
      <c r="GR105" s="58"/>
      <c r="GS105" s="58"/>
      <c r="GT105" s="58"/>
    </row>
    <row r="106" s="23" customFormat="1" customHeight="1" spans="1:202">
      <c r="A106" s="56"/>
      <c r="B106" s="57"/>
      <c r="C106" s="58"/>
      <c r="D106" s="59"/>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row>
    <row r="107" s="23" customFormat="1" customHeight="1" spans="1:202">
      <c r="A107" s="56"/>
      <c r="B107" s="57"/>
      <c r="C107" s="58"/>
      <c r="D107" s="59"/>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row>
    <row r="108" s="23" customFormat="1" customHeight="1" spans="1:202">
      <c r="A108" s="56"/>
      <c r="B108" s="57"/>
      <c r="C108" s="58"/>
      <c r="D108" s="59"/>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row>
    <row r="109" s="23" customFormat="1" customHeight="1" spans="1:202">
      <c r="A109" s="56"/>
      <c r="B109" s="57"/>
      <c r="C109" s="58"/>
      <c r="D109" s="59"/>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c r="GS109" s="58"/>
      <c r="GT109" s="58"/>
    </row>
    <row r="110" s="23" customFormat="1" customHeight="1" spans="1:202">
      <c r="A110" s="56"/>
      <c r="B110" s="57"/>
      <c r="C110" s="58"/>
      <c r="D110" s="59"/>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c r="GS110" s="58"/>
      <c r="GT110" s="58"/>
    </row>
    <row r="111" s="23" customFormat="1" customHeight="1" spans="1:202">
      <c r="A111" s="56"/>
      <c r="B111" s="57"/>
      <c r="C111" s="58"/>
      <c r="D111" s="59"/>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c r="GS111" s="58"/>
      <c r="GT111" s="58"/>
    </row>
    <row r="112" s="23" customFormat="1" customHeight="1" spans="1:202">
      <c r="A112" s="56"/>
      <c r="B112" s="57"/>
      <c r="C112" s="58"/>
      <c r="D112" s="59"/>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row>
    <row r="113" s="23" customFormat="1" customHeight="1" spans="1:202">
      <c r="A113" s="56"/>
      <c r="B113" s="57"/>
      <c r="C113" s="58"/>
      <c r="D113" s="59"/>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c r="FS113" s="58"/>
      <c r="FT113" s="58"/>
      <c r="FU113" s="58"/>
      <c r="FV113" s="58"/>
      <c r="FW113" s="58"/>
      <c r="FX113" s="58"/>
      <c r="FY113" s="58"/>
      <c r="FZ113" s="58"/>
      <c r="GA113" s="58"/>
      <c r="GB113" s="58"/>
      <c r="GC113" s="58"/>
      <c r="GD113" s="58"/>
      <c r="GE113" s="58"/>
      <c r="GF113" s="58"/>
      <c r="GG113" s="58"/>
      <c r="GH113" s="58"/>
      <c r="GI113" s="58"/>
      <c r="GJ113" s="58"/>
      <c r="GK113" s="58"/>
      <c r="GL113" s="58"/>
      <c r="GM113" s="58"/>
      <c r="GN113" s="58"/>
      <c r="GO113" s="58"/>
      <c r="GP113" s="58"/>
      <c r="GQ113" s="58"/>
      <c r="GR113" s="58"/>
      <c r="GS113" s="58"/>
      <c r="GT113" s="58"/>
    </row>
    <row r="114" s="23" customFormat="1" customHeight="1" spans="1:202">
      <c r="A114" s="56"/>
      <c r="B114" s="57"/>
      <c r="C114" s="58"/>
      <c r="D114" s="59"/>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c r="GS114" s="58"/>
      <c r="GT114" s="58"/>
    </row>
    <row r="115" s="23" customFormat="1" customHeight="1" spans="1:202">
      <c r="A115" s="56"/>
      <c r="B115" s="57"/>
      <c r="C115" s="58"/>
      <c r="D115" s="59"/>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c r="FS115" s="58"/>
      <c r="FT115" s="58"/>
      <c r="FU115" s="58"/>
      <c r="FV115" s="58"/>
      <c r="FW115" s="58"/>
      <c r="FX115" s="58"/>
      <c r="FY115" s="58"/>
      <c r="FZ115" s="58"/>
      <c r="GA115" s="58"/>
      <c r="GB115" s="58"/>
      <c r="GC115" s="58"/>
      <c r="GD115" s="58"/>
      <c r="GE115" s="58"/>
      <c r="GF115" s="58"/>
      <c r="GG115" s="58"/>
      <c r="GH115" s="58"/>
      <c r="GI115" s="58"/>
      <c r="GJ115" s="58"/>
      <c r="GK115" s="58"/>
      <c r="GL115" s="58"/>
      <c r="GM115" s="58"/>
      <c r="GN115" s="58"/>
      <c r="GO115" s="58"/>
      <c r="GP115" s="58"/>
      <c r="GQ115" s="58"/>
      <c r="GR115" s="58"/>
      <c r="GS115" s="58"/>
      <c r="GT115" s="58"/>
    </row>
    <row r="116" s="23" customFormat="1" customHeight="1" spans="1:202">
      <c r="A116" s="56"/>
      <c r="B116" s="57"/>
      <c r="C116" s="58"/>
      <c r="D116" s="59"/>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c r="FS116" s="58"/>
      <c r="FT116" s="58"/>
      <c r="FU116" s="58"/>
      <c r="FV116" s="58"/>
      <c r="FW116" s="58"/>
      <c r="FX116" s="58"/>
      <c r="FY116" s="58"/>
      <c r="FZ116" s="58"/>
      <c r="GA116" s="58"/>
      <c r="GB116" s="58"/>
      <c r="GC116" s="58"/>
      <c r="GD116" s="58"/>
      <c r="GE116" s="58"/>
      <c r="GF116" s="58"/>
      <c r="GG116" s="58"/>
      <c r="GH116" s="58"/>
      <c r="GI116" s="58"/>
      <c r="GJ116" s="58"/>
      <c r="GK116" s="58"/>
      <c r="GL116" s="58"/>
      <c r="GM116" s="58"/>
      <c r="GN116" s="58"/>
      <c r="GO116" s="58"/>
      <c r="GP116" s="58"/>
      <c r="GQ116" s="58"/>
      <c r="GR116" s="58"/>
      <c r="GS116" s="58"/>
      <c r="GT116" s="58"/>
    </row>
    <row r="117" s="23" customFormat="1" customHeight="1" spans="1:202">
      <c r="A117" s="56"/>
      <c r="B117" s="57"/>
      <c r="C117" s="58"/>
      <c r="D117" s="59"/>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c r="FS117" s="58"/>
      <c r="FT117" s="58"/>
      <c r="FU117" s="58"/>
      <c r="FV117" s="58"/>
      <c r="FW117" s="58"/>
      <c r="FX117" s="58"/>
      <c r="FY117" s="58"/>
      <c r="FZ117" s="58"/>
      <c r="GA117" s="58"/>
      <c r="GB117" s="58"/>
      <c r="GC117" s="58"/>
      <c r="GD117" s="58"/>
      <c r="GE117" s="58"/>
      <c r="GF117" s="58"/>
      <c r="GG117" s="58"/>
      <c r="GH117" s="58"/>
      <c r="GI117" s="58"/>
      <c r="GJ117" s="58"/>
      <c r="GK117" s="58"/>
      <c r="GL117" s="58"/>
      <c r="GM117" s="58"/>
      <c r="GN117" s="58"/>
      <c r="GO117" s="58"/>
      <c r="GP117" s="58"/>
      <c r="GQ117" s="58"/>
      <c r="GR117" s="58"/>
      <c r="GS117" s="58"/>
      <c r="GT117" s="58"/>
    </row>
    <row r="118" s="23" customFormat="1" customHeight="1" spans="1:202">
      <c r="A118" s="56"/>
      <c r="B118" s="57"/>
      <c r="C118" s="58"/>
      <c r="D118" s="59"/>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row>
    <row r="119" s="23" customFormat="1" customHeight="1" spans="1:202">
      <c r="A119" s="56"/>
      <c r="B119" s="57"/>
      <c r="C119" s="58"/>
      <c r="D119" s="59"/>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c r="FS119" s="58"/>
      <c r="FT119" s="58"/>
      <c r="FU119" s="58"/>
      <c r="FV119" s="58"/>
      <c r="FW119" s="58"/>
      <c r="FX119" s="58"/>
      <c r="FY119" s="58"/>
      <c r="FZ119" s="58"/>
      <c r="GA119" s="58"/>
      <c r="GB119" s="58"/>
      <c r="GC119" s="58"/>
      <c r="GD119" s="58"/>
      <c r="GE119" s="58"/>
      <c r="GF119" s="58"/>
      <c r="GG119" s="58"/>
      <c r="GH119" s="58"/>
      <c r="GI119" s="58"/>
      <c r="GJ119" s="58"/>
      <c r="GK119" s="58"/>
      <c r="GL119" s="58"/>
      <c r="GM119" s="58"/>
      <c r="GN119" s="58"/>
      <c r="GO119" s="58"/>
      <c r="GP119" s="58"/>
      <c r="GQ119" s="58"/>
      <c r="GR119" s="58"/>
      <c r="GS119" s="58"/>
      <c r="GT119" s="58"/>
    </row>
    <row r="120" s="23" customFormat="1" customHeight="1" spans="1:202">
      <c r="A120" s="56"/>
      <c r="B120" s="57"/>
      <c r="C120" s="58"/>
      <c r="D120" s="59"/>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c r="FS120" s="58"/>
      <c r="FT120" s="58"/>
      <c r="FU120" s="58"/>
      <c r="FV120" s="58"/>
      <c r="FW120" s="58"/>
      <c r="FX120" s="58"/>
      <c r="FY120" s="58"/>
      <c r="FZ120" s="58"/>
      <c r="GA120" s="58"/>
      <c r="GB120" s="58"/>
      <c r="GC120" s="58"/>
      <c r="GD120" s="58"/>
      <c r="GE120" s="58"/>
      <c r="GF120" s="58"/>
      <c r="GG120" s="58"/>
      <c r="GH120" s="58"/>
      <c r="GI120" s="58"/>
      <c r="GJ120" s="58"/>
      <c r="GK120" s="58"/>
      <c r="GL120" s="58"/>
      <c r="GM120" s="58"/>
      <c r="GN120" s="58"/>
      <c r="GO120" s="58"/>
      <c r="GP120" s="58"/>
      <c r="GQ120" s="58"/>
      <c r="GR120" s="58"/>
      <c r="GS120" s="58"/>
      <c r="GT120" s="58"/>
    </row>
    <row r="121" s="23" customFormat="1" customHeight="1" spans="1:202">
      <c r="A121" s="56"/>
      <c r="B121" s="57"/>
      <c r="C121" s="58"/>
      <c r="D121" s="59"/>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c r="FS121" s="58"/>
      <c r="FT121" s="58"/>
      <c r="FU121" s="58"/>
      <c r="FV121" s="58"/>
      <c r="FW121" s="58"/>
      <c r="FX121" s="58"/>
      <c r="FY121" s="58"/>
      <c r="FZ121" s="58"/>
      <c r="GA121" s="58"/>
      <c r="GB121" s="58"/>
      <c r="GC121" s="58"/>
      <c r="GD121" s="58"/>
      <c r="GE121" s="58"/>
      <c r="GF121" s="58"/>
      <c r="GG121" s="58"/>
      <c r="GH121" s="58"/>
      <c r="GI121" s="58"/>
      <c r="GJ121" s="58"/>
      <c r="GK121" s="58"/>
      <c r="GL121" s="58"/>
      <c r="GM121" s="58"/>
      <c r="GN121" s="58"/>
      <c r="GO121" s="58"/>
      <c r="GP121" s="58"/>
      <c r="GQ121" s="58"/>
      <c r="GR121" s="58"/>
      <c r="GS121" s="58"/>
      <c r="GT121" s="58"/>
    </row>
    <row r="122" s="23" customFormat="1" customHeight="1" spans="1:202">
      <c r="A122" s="56"/>
      <c r="B122" s="57"/>
      <c r="C122" s="58"/>
      <c r="D122" s="59"/>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c r="FS122" s="58"/>
      <c r="FT122" s="58"/>
      <c r="FU122" s="58"/>
      <c r="FV122" s="58"/>
      <c r="FW122" s="58"/>
      <c r="FX122" s="58"/>
      <c r="FY122" s="58"/>
      <c r="FZ122" s="58"/>
      <c r="GA122" s="58"/>
      <c r="GB122" s="58"/>
      <c r="GC122" s="58"/>
      <c r="GD122" s="58"/>
      <c r="GE122" s="58"/>
      <c r="GF122" s="58"/>
      <c r="GG122" s="58"/>
      <c r="GH122" s="58"/>
      <c r="GI122" s="58"/>
      <c r="GJ122" s="58"/>
      <c r="GK122" s="58"/>
      <c r="GL122" s="58"/>
      <c r="GM122" s="58"/>
      <c r="GN122" s="58"/>
      <c r="GO122" s="58"/>
      <c r="GP122" s="58"/>
      <c r="GQ122" s="58"/>
      <c r="GR122" s="58"/>
      <c r="GS122" s="58"/>
      <c r="GT122" s="58"/>
    </row>
    <row r="123" s="23" customFormat="1" customHeight="1" spans="1:202">
      <c r="A123" s="56"/>
      <c r="B123" s="57"/>
      <c r="C123" s="58"/>
      <c r="D123" s="59"/>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c r="GS123" s="58"/>
      <c r="GT123" s="58"/>
    </row>
    <row r="124" s="23" customFormat="1" customHeight="1" spans="1:202">
      <c r="A124" s="56"/>
      <c r="B124" s="57"/>
      <c r="C124" s="58"/>
      <c r="D124" s="59"/>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c r="FS124" s="58"/>
      <c r="FT124" s="58"/>
      <c r="FU124" s="58"/>
      <c r="FV124" s="58"/>
      <c r="FW124" s="58"/>
      <c r="FX124" s="58"/>
      <c r="FY124" s="58"/>
      <c r="FZ124" s="58"/>
      <c r="GA124" s="58"/>
      <c r="GB124" s="58"/>
      <c r="GC124" s="58"/>
      <c r="GD124" s="58"/>
      <c r="GE124" s="58"/>
      <c r="GF124" s="58"/>
      <c r="GG124" s="58"/>
      <c r="GH124" s="58"/>
      <c r="GI124" s="58"/>
      <c r="GJ124" s="58"/>
      <c r="GK124" s="58"/>
      <c r="GL124" s="58"/>
      <c r="GM124" s="58"/>
      <c r="GN124" s="58"/>
      <c r="GO124" s="58"/>
      <c r="GP124" s="58"/>
      <c r="GQ124" s="58"/>
      <c r="GR124" s="58"/>
      <c r="GS124" s="58"/>
      <c r="GT124" s="58"/>
    </row>
    <row r="125" s="23" customFormat="1" customHeight="1" spans="1:202">
      <c r="A125" s="56"/>
      <c r="B125" s="57"/>
      <c r="C125" s="58"/>
      <c r="D125" s="59"/>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c r="FS125" s="58"/>
      <c r="FT125" s="58"/>
      <c r="FU125" s="58"/>
      <c r="FV125" s="58"/>
      <c r="FW125" s="58"/>
      <c r="FX125" s="58"/>
      <c r="FY125" s="58"/>
      <c r="FZ125" s="58"/>
      <c r="GA125" s="58"/>
      <c r="GB125" s="58"/>
      <c r="GC125" s="58"/>
      <c r="GD125" s="58"/>
      <c r="GE125" s="58"/>
      <c r="GF125" s="58"/>
      <c r="GG125" s="58"/>
      <c r="GH125" s="58"/>
      <c r="GI125" s="58"/>
      <c r="GJ125" s="58"/>
      <c r="GK125" s="58"/>
      <c r="GL125" s="58"/>
      <c r="GM125" s="58"/>
      <c r="GN125" s="58"/>
      <c r="GO125" s="58"/>
      <c r="GP125" s="58"/>
      <c r="GQ125" s="58"/>
      <c r="GR125" s="58"/>
      <c r="GS125" s="58"/>
      <c r="GT125" s="58"/>
    </row>
    <row r="126" s="23" customFormat="1" customHeight="1" spans="1:202">
      <c r="A126" s="56"/>
      <c r="B126" s="57"/>
      <c r="C126" s="58"/>
      <c r="D126" s="59"/>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c r="FS126" s="58"/>
      <c r="FT126" s="58"/>
      <c r="FU126" s="58"/>
      <c r="FV126" s="58"/>
      <c r="FW126" s="58"/>
      <c r="FX126" s="58"/>
      <c r="FY126" s="58"/>
      <c r="FZ126" s="58"/>
      <c r="GA126" s="58"/>
      <c r="GB126" s="58"/>
      <c r="GC126" s="58"/>
      <c r="GD126" s="58"/>
      <c r="GE126" s="58"/>
      <c r="GF126" s="58"/>
      <c r="GG126" s="58"/>
      <c r="GH126" s="58"/>
      <c r="GI126" s="58"/>
      <c r="GJ126" s="58"/>
      <c r="GK126" s="58"/>
      <c r="GL126" s="58"/>
      <c r="GM126" s="58"/>
      <c r="GN126" s="58"/>
      <c r="GO126" s="58"/>
      <c r="GP126" s="58"/>
      <c r="GQ126" s="58"/>
      <c r="GR126" s="58"/>
      <c r="GS126" s="58"/>
      <c r="GT126" s="58"/>
    </row>
    <row r="127" s="23" customFormat="1" customHeight="1" spans="1:202">
      <c r="A127" s="56"/>
      <c r="B127" s="57"/>
      <c r="C127" s="58"/>
      <c r="D127" s="59"/>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c r="FS127" s="58"/>
      <c r="FT127" s="58"/>
      <c r="FU127" s="58"/>
      <c r="FV127" s="58"/>
      <c r="FW127" s="58"/>
      <c r="FX127" s="58"/>
      <c r="FY127" s="58"/>
      <c r="FZ127" s="58"/>
      <c r="GA127" s="58"/>
      <c r="GB127" s="58"/>
      <c r="GC127" s="58"/>
      <c r="GD127" s="58"/>
      <c r="GE127" s="58"/>
      <c r="GF127" s="58"/>
      <c r="GG127" s="58"/>
      <c r="GH127" s="58"/>
      <c r="GI127" s="58"/>
      <c r="GJ127" s="58"/>
      <c r="GK127" s="58"/>
      <c r="GL127" s="58"/>
      <c r="GM127" s="58"/>
      <c r="GN127" s="58"/>
      <c r="GO127" s="58"/>
      <c r="GP127" s="58"/>
      <c r="GQ127" s="58"/>
      <c r="GR127" s="58"/>
      <c r="GS127" s="58"/>
      <c r="GT127" s="58"/>
    </row>
    <row r="128" s="23" customFormat="1" customHeight="1" spans="1:202">
      <c r="A128" s="56"/>
      <c r="B128" s="57"/>
      <c r="C128" s="58"/>
      <c r="D128" s="59"/>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c r="FS128" s="58"/>
      <c r="FT128" s="58"/>
      <c r="FU128" s="58"/>
      <c r="FV128" s="58"/>
      <c r="FW128" s="58"/>
      <c r="FX128" s="58"/>
      <c r="FY128" s="58"/>
      <c r="FZ128" s="58"/>
      <c r="GA128" s="58"/>
      <c r="GB128" s="58"/>
      <c r="GC128" s="58"/>
      <c r="GD128" s="58"/>
      <c r="GE128" s="58"/>
      <c r="GF128" s="58"/>
      <c r="GG128" s="58"/>
      <c r="GH128" s="58"/>
      <c r="GI128" s="58"/>
      <c r="GJ128" s="58"/>
      <c r="GK128" s="58"/>
      <c r="GL128" s="58"/>
      <c r="GM128" s="58"/>
      <c r="GN128" s="58"/>
      <c r="GO128" s="58"/>
      <c r="GP128" s="58"/>
      <c r="GQ128" s="58"/>
      <c r="GR128" s="58"/>
      <c r="GS128" s="58"/>
      <c r="GT128" s="58"/>
    </row>
    <row r="129" s="23" customFormat="1" customHeight="1" spans="1:202">
      <c r="A129" s="56"/>
      <c r="B129" s="57"/>
      <c r="C129" s="58"/>
      <c r="D129" s="59"/>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c r="FS129" s="58"/>
      <c r="FT129" s="58"/>
      <c r="FU129" s="58"/>
      <c r="FV129" s="58"/>
      <c r="FW129" s="58"/>
      <c r="FX129" s="58"/>
      <c r="FY129" s="58"/>
      <c r="FZ129" s="58"/>
      <c r="GA129" s="58"/>
      <c r="GB129" s="58"/>
      <c r="GC129" s="58"/>
      <c r="GD129" s="58"/>
      <c r="GE129" s="58"/>
      <c r="GF129" s="58"/>
      <c r="GG129" s="58"/>
      <c r="GH129" s="58"/>
      <c r="GI129" s="58"/>
      <c r="GJ129" s="58"/>
      <c r="GK129" s="58"/>
      <c r="GL129" s="58"/>
      <c r="GM129" s="58"/>
      <c r="GN129" s="58"/>
      <c r="GO129" s="58"/>
      <c r="GP129" s="58"/>
      <c r="GQ129" s="58"/>
      <c r="GR129" s="58"/>
      <c r="GS129" s="58"/>
      <c r="GT129" s="58"/>
    </row>
    <row r="130" s="23" customFormat="1" customHeight="1" spans="1:202">
      <c r="A130" s="56"/>
      <c r="B130" s="57"/>
      <c r="C130" s="58"/>
      <c r="D130" s="59"/>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c r="FS130" s="58"/>
      <c r="FT130" s="58"/>
      <c r="FU130" s="58"/>
      <c r="FV130" s="58"/>
      <c r="FW130" s="58"/>
      <c r="FX130" s="58"/>
      <c r="FY130" s="58"/>
      <c r="FZ130" s="58"/>
      <c r="GA130" s="58"/>
      <c r="GB130" s="58"/>
      <c r="GC130" s="58"/>
      <c r="GD130" s="58"/>
      <c r="GE130" s="58"/>
      <c r="GF130" s="58"/>
      <c r="GG130" s="58"/>
      <c r="GH130" s="58"/>
      <c r="GI130" s="58"/>
      <c r="GJ130" s="58"/>
      <c r="GK130" s="58"/>
      <c r="GL130" s="58"/>
      <c r="GM130" s="58"/>
      <c r="GN130" s="58"/>
      <c r="GO130" s="58"/>
      <c r="GP130" s="58"/>
      <c r="GQ130" s="58"/>
      <c r="GR130" s="58"/>
      <c r="GS130" s="58"/>
      <c r="GT130" s="58"/>
    </row>
    <row r="131" s="23" customFormat="1" customHeight="1" spans="1:202">
      <c r="A131" s="56"/>
      <c r="B131" s="57"/>
      <c r="C131" s="58"/>
      <c r="D131" s="59"/>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8"/>
      <c r="DY131" s="58"/>
      <c r="DZ131" s="58"/>
      <c r="EA131" s="58"/>
      <c r="EB131" s="58"/>
      <c r="EC131" s="58"/>
      <c r="ED131" s="58"/>
      <c r="EE131" s="58"/>
      <c r="EF131" s="58"/>
      <c r="EG131" s="58"/>
      <c r="EH131" s="58"/>
      <c r="EI131" s="58"/>
      <c r="EJ131" s="58"/>
      <c r="EK131" s="58"/>
      <c r="EL131" s="58"/>
      <c r="EM131" s="58"/>
      <c r="EN131" s="58"/>
      <c r="EO131" s="58"/>
      <c r="EP131" s="58"/>
      <c r="EQ131" s="58"/>
      <c r="ER131" s="58"/>
      <c r="ES131" s="58"/>
      <c r="ET131" s="58"/>
      <c r="EU131" s="58"/>
      <c r="EV131" s="58"/>
      <c r="EW131" s="58"/>
      <c r="EX131" s="58"/>
      <c r="EY131" s="58"/>
      <c r="EZ131" s="58"/>
      <c r="FA131" s="58"/>
      <c r="FB131" s="58"/>
      <c r="FC131" s="58"/>
      <c r="FD131" s="58"/>
      <c r="FE131" s="58"/>
      <c r="FF131" s="58"/>
      <c r="FG131" s="58"/>
      <c r="FH131" s="58"/>
      <c r="FI131" s="58"/>
      <c r="FJ131" s="58"/>
      <c r="FK131" s="58"/>
      <c r="FL131" s="58"/>
      <c r="FM131" s="58"/>
      <c r="FN131" s="58"/>
      <c r="FO131" s="58"/>
      <c r="FP131" s="58"/>
      <c r="FQ131" s="58"/>
      <c r="FR131" s="58"/>
      <c r="FS131" s="58"/>
      <c r="FT131" s="58"/>
      <c r="FU131" s="58"/>
      <c r="FV131" s="58"/>
      <c r="FW131" s="58"/>
      <c r="FX131" s="58"/>
      <c r="FY131" s="58"/>
      <c r="FZ131" s="58"/>
      <c r="GA131" s="58"/>
      <c r="GB131" s="58"/>
      <c r="GC131" s="58"/>
      <c r="GD131" s="58"/>
      <c r="GE131" s="58"/>
      <c r="GF131" s="58"/>
      <c r="GG131" s="58"/>
      <c r="GH131" s="58"/>
      <c r="GI131" s="58"/>
      <c r="GJ131" s="58"/>
      <c r="GK131" s="58"/>
      <c r="GL131" s="58"/>
      <c r="GM131" s="58"/>
      <c r="GN131" s="58"/>
      <c r="GO131" s="58"/>
      <c r="GP131" s="58"/>
      <c r="GQ131" s="58"/>
      <c r="GR131" s="58"/>
      <c r="GS131" s="58"/>
      <c r="GT131" s="58"/>
    </row>
    <row r="132" s="23" customFormat="1" customHeight="1" spans="1:202">
      <c r="A132" s="56"/>
      <c r="B132" s="57"/>
      <c r="C132" s="58"/>
      <c r="D132" s="59"/>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c r="FJ132" s="58"/>
      <c r="FK132" s="58"/>
      <c r="FL132" s="58"/>
      <c r="FM132" s="58"/>
      <c r="FN132" s="58"/>
      <c r="FO132" s="58"/>
      <c r="FP132" s="58"/>
      <c r="FQ132" s="58"/>
      <c r="FR132" s="58"/>
      <c r="FS132" s="58"/>
      <c r="FT132" s="58"/>
      <c r="FU132" s="58"/>
      <c r="FV132" s="58"/>
      <c r="FW132" s="58"/>
      <c r="FX132" s="58"/>
      <c r="FY132" s="58"/>
      <c r="FZ132" s="58"/>
      <c r="GA132" s="58"/>
      <c r="GB132" s="58"/>
      <c r="GC132" s="58"/>
      <c r="GD132" s="58"/>
      <c r="GE132" s="58"/>
      <c r="GF132" s="58"/>
      <c r="GG132" s="58"/>
      <c r="GH132" s="58"/>
      <c r="GI132" s="58"/>
      <c r="GJ132" s="58"/>
      <c r="GK132" s="58"/>
      <c r="GL132" s="58"/>
      <c r="GM132" s="58"/>
      <c r="GN132" s="58"/>
      <c r="GO132" s="58"/>
      <c r="GP132" s="58"/>
      <c r="GQ132" s="58"/>
      <c r="GR132" s="58"/>
      <c r="GS132" s="58"/>
      <c r="GT132" s="58"/>
    </row>
    <row r="133" s="23" customFormat="1" customHeight="1" spans="1:202">
      <c r="A133" s="56"/>
      <c r="B133" s="57"/>
      <c r="C133" s="58"/>
      <c r="D133" s="59"/>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c r="DV133" s="58"/>
      <c r="DW133" s="58"/>
      <c r="DX133" s="58"/>
      <c r="DY133" s="58"/>
      <c r="DZ133" s="58"/>
      <c r="EA133" s="58"/>
      <c r="EB133" s="58"/>
      <c r="EC133" s="58"/>
      <c r="ED133" s="58"/>
      <c r="EE133" s="58"/>
      <c r="EF133" s="58"/>
      <c r="EG133" s="58"/>
      <c r="EH133" s="58"/>
      <c r="EI133" s="58"/>
      <c r="EJ133" s="58"/>
      <c r="EK133" s="58"/>
      <c r="EL133" s="58"/>
      <c r="EM133" s="58"/>
      <c r="EN133" s="58"/>
      <c r="EO133" s="58"/>
      <c r="EP133" s="58"/>
      <c r="EQ133" s="58"/>
      <c r="ER133" s="58"/>
      <c r="ES133" s="58"/>
      <c r="ET133" s="58"/>
      <c r="EU133" s="58"/>
      <c r="EV133" s="58"/>
      <c r="EW133" s="58"/>
      <c r="EX133" s="58"/>
      <c r="EY133" s="58"/>
      <c r="EZ133" s="58"/>
      <c r="FA133" s="58"/>
      <c r="FB133" s="58"/>
      <c r="FC133" s="58"/>
      <c r="FD133" s="58"/>
      <c r="FE133" s="58"/>
      <c r="FF133" s="58"/>
      <c r="FG133" s="58"/>
      <c r="FH133" s="58"/>
      <c r="FI133" s="58"/>
      <c r="FJ133" s="58"/>
      <c r="FK133" s="58"/>
      <c r="FL133" s="58"/>
      <c r="FM133" s="58"/>
      <c r="FN133" s="58"/>
      <c r="FO133" s="58"/>
      <c r="FP133" s="58"/>
      <c r="FQ133" s="58"/>
      <c r="FR133" s="58"/>
      <c r="FS133" s="58"/>
      <c r="FT133" s="58"/>
      <c r="FU133" s="58"/>
      <c r="FV133" s="58"/>
      <c r="FW133" s="58"/>
      <c r="FX133" s="58"/>
      <c r="FY133" s="58"/>
      <c r="FZ133" s="58"/>
      <c r="GA133" s="58"/>
      <c r="GB133" s="58"/>
      <c r="GC133" s="58"/>
      <c r="GD133" s="58"/>
      <c r="GE133" s="58"/>
      <c r="GF133" s="58"/>
      <c r="GG133" s="58"/>
      <c r="GH133" s="58"/>
      <c r="GI133" s="58"/>
      <c r="GJ133" s="58"/>
      <c r="GK133" s="58"/>
      <c r="GL133" s="58"/>
      <c r="GM133" s="58"/>
      <c r="GN133" s="58"/>
      <c r="GO133" s="58"/>
      <c r="GP133" s="58"/>
      <c r="GQ133" s="58"/>
      <c r="GR133" s="58"/>
      <c r="GS133" s="58"/>
      <c r="GT133" s="58"/>
    </row>
    <row r="134" s="23" customFormat="1" customHeight="1" spans="1:202">
      <c r="A134" s="56"/>
      <c r="B134" s="57"/>
      <c r="C134" s="58"/>
      <c r="D134" s="59"/>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8"/>
      <c r="DY134" s="58"/>
      <c r="DZ134" s="58"/>
      <c r="EA134" s="58"/>
      <c r="EB134" s="58"/>
      <c r="EC134" s="58"/>
      <c r="ED134" s="58"/>
      <c r="EE134" s="58"/>
      <c r="EF134" s="58"/>
      <c r="EG134" s="58"/>
      <c r="EH134" s="58"/>
      <c r="EI134" s="58"/>
      <c r="EJ134" s="58"/>
      <c r="EK134" s="58"/>
      <c r="EL134" s="58"/>
      <c r="EM134" s="58"/>
      <c r="EN134" s="58"/>
      <c r="EO134" s="58"/>
      <c r="EP134" s="58"/>
      <c r="EQ134" s="58"/>
      <c r="ER134" s="58"/>
      <c r="ES134" s="58"/>
      <c r="ET134" s="58"/>
      <c r="EU134" s="58"/>
      <c r="EV134" s="58"/>
      <c r="EW134" s="58"/>
      <c r="EX134" s="58"/>
      <c r="EY134" s="58"/>
      <c r="EZ134" s="58"/>
      <c r="FA134" s="58"/>
      <c r="FB134" s="58"/>
      <c r="FC134" s="58"/>
      <c r="FD134" s="58"/>
      <c r="FE134" s="58"/>
      <c r="FF134" s="58"/>
      <c r="FG134" s="58"/>
      <c r="FH134" s="58"/>
      <c r="FI134" s="58"/>
      <c r="FJ134" s="58"/>
      <c r="FK134" s="58"/>
      <c r="FL134" s="58"/>
      <c r="FM134" s="58"/>
      <c r="FN134" s="58"/>
      <c r="FO134" s="58"/>
      <c r="FP134" s="58"/>
      <c r="FQ134" s="58"/>
      <c r="FR134" s="58"/>
      <c r="FS134" s="58"/>
      <c r="FT134" s="58"/>
      <c r="FU134" s="58"/>
      <c r="FV134" s="58"/>
      <c r="FW134" s="58"/>
      <c r="FX134" s="58"/>
      <c r="FY134" s="58"/>
      <c r="FZ134" s="58"/>
      <c r="GA134" s="58"/>
      <c r="GB134" s="58"/>
      <c r="GC134" s="58"/>
      <c r="GD134" s="58"/>
      <c r="GE134" s="58"/>
      <c r="GF134" s="58"/>
      <c r="GG134" s="58"/>
      <c r="GH134" s="58"/>
      <c r="GI134" s="58"/>
      <c r="GJ134" s="58"/>
      <c r="GK134" s="58"/>
      <c r="GL134" s="58"/>
      <c r="GM134" s="58"/>
      <c r="GN134" s="58"/>
      <c r="GO134" s="58"/>
      <c r="GP134" s="58"/>
      <c r="GQ134" s="58"/>
      <c r="GR134" s="58"/>
      <c r="GS134" s="58"/>
      <c r="GT134" s="58"/>
    </row>
    <row r="135" s="23" customFormat="1" customHeight="1" spans="1:202">
      <c r="A135" s="56"/>
      <c r="B135" s="57"/>
      <c r="C135" s="58"/>
      <c r="D135" s="59"/>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8"/>
      <c r="DY135" s="58"/>
      <c r="DZ135" s="58"/>
      <c r="EA135" s="58"/>
      <c r="EB135" s="58"/>
      <c r="EC135" s="58"/>
      <c r="ED135" s="58"/>
      <c r="EE135" s="58"/>
      <c r="EF135" s="58"/>
      <c r="EG135" s="58"/>
      <c r="EH135" s="58"/>
      <c r="EI135" s="58"/>
      <c r="EJ135" s="58"/>
      <c r="EK135" s="58"/>
      <c r="EL135" s="58"/>
      <c r="EM135" s="58"/>
      <c r="EN135" s="58"/>
      <c r="EO135" s="58"/>
      <c r="EP135" s="58"/>
      <c r="EQ135" s="58"/>
      <c r="ER135" s="58"/>
      <c r="ES135" s="58"/>
      <c r="ET135" s="58"/>
      <c r="EU135" s="58"/>
      <c r="EV135" s="58"/>
      <c r="EW135" s="58"/>
      <c r="EX135" s="58"/>
      <c r="EY135" s="58"/>
      <c r="EZ135" s="58"/>
      <c r="FA135" s="58"/>
      <c r="FB135" s="58"/>
      <c r="FC135" s="58"/>
      <c r="FD135" s="58"/>
      <c r="FE135" s="58"/>
      <c r="FF135" s="58"/>
      <c r="FG135" s="58"/>
      <c r="FH135" s="58"/>
      <c r="FI135" s="58"/>
      <c r="FJ135" s="58"/>
      <c r="FK135" s="58"/>
      <c r="FL135" s="58"/>
      <c r="FM135" s="58"/>
      <c r="FN135" s="58"/>
      <c r="FO135" s="58"/>
      <c r="FP135" s="58"/>
      <c r="FQ135" s="58"/>
      <c r="FR135" s="58"/>
      <c r="FS135" s="58"/>
      <c r="FT135" s="58"/>
      <c r="FU135" s="58"/>
      <c r="FV135" s="58"/>
      <c r="FW135" s="58"/>
      <c r="FX135" s="58"/>
      <c r="FY135" s="58"/>
      <c r="FZ135" s="58"/>
      <c r="GA135" s="58"/>
      <c r="GB135" s="58"/>
      <c r="GC135" s="58"/>
      <c r="GD135" s="58"/>
      <c r="GE135" s="58"/>
      <c r="GF135" s="58"/>
      <c r="GG135" s="58"/>
      <c r="GH135" s="58"/>
      <c r="GI135" s="58"/>
      <c r="GJ135" s="58"/>
      <c r="GK135" s="58"/>
      <c r="GL135" s="58"/>
      <c r="GM135" s="58"/>
      <c r="GN135" s="58"/>
      <c r="GO135" s="58"/>
      <c r="GP135" s="58"/>
      <c r="GQ135" s="58"/>
      <c r="GR135" s="58"/>
      <c r="GS135" s="58"/>
      <c r="GT135" s="58"/>
    </row>
    <row r="136" s="23" customFormat="1" customHeight="1" spans="1:202">
      <c r="A136" s="56"/>
      <c r="B136" s="57"/>
      <c r="C136" s="58"/>
      <c r="D136" s="59"/>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c r="GS136" s="58"/>
      <c r="GT136" s="58"/>
    </row>
    <row r="137" s="23" customFormat="1" customHeight="1" spans="1:202">
      <c r="A137" s="56"/>
      <c r="B137" s="57"/>
      <c r="C137" s="58"/>
      <c r="D137" s="59"/>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row>
    <row r="138" s="23" customFormat="1" customHeight="1" spans="1:202">
      <c r="A138" s="56"/>
      <c r="B138" s="57"/>
      <c r="C138" s="58"/>
      <c r="D138" s="59"/>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58"/>
      <c r="EH138" s="58"/>
      <c r="EI138" s="58"/>
      <c r="EJ138" s="58"/>
      <c r="EK138" s="58"/>
      <c r="EL138" s="58"/>
      <c r="EM138" s="58"/>
      <c r="EN138" s="58"/>
      <c r="EO138" s="58"/>
      <c r="EP138" s="58"/>
      <c r="EQ138" s="58"/>
      <c r="ER138" s="58"/>
      <c r="ES138" s="58"/>
      <c r="ET138" s="58"/>
      <c r="EU138" s="58"/>
      <c r="EV138" s="58"/>
      <c r="EW138" s="58"/>
      <c r="EX138" s="58"/>
      <c r="EY138" s="58"/>
      <c r="EZ138" s="58"/>
      <c r="FA138" s="58"/>
      <c r="FB138" s="58"/>
      <c r="FC138" s="58"/>
      <c r="FD138" s="58"/>
      <c r="FE138" s="58"/>
      <c r="FF138" s="58"/>
      <c r="FG138" s="58"/>
      <c r="FH138" s="58"/>
      <c r="FI138" s="58"/>
      <c r="FJ138" s="58"/>
      <c r="FK138" s="58"/>
      <c r="FL138" s="58"/>
      <c r="FM138" s="58"/>
      <c r="FN138" s="58"/>
      <c r="FO138" s="58"/>
      <c r="FP138" s="58"/>
      <c r="FQ138" s="58"/>
      <c r="FR138" s="58"/>
      <c r="FS138" s="58"/>
      <c r="FT138" s="58"/>
      <c r="FU138" s="58"/>
      <c r="FV138" s="58"/>
      <c r="FW138" s="58"/>
      <c r="FX138" s="58"/>
      <c r="FY138" s="58"/>
      <c r="FZ138" s="58"/>
      <c r="GA138" s="58"/>
      <c r="GB138" s="58"/>
      <c r="GC138" s="58"/>
      <c r="GD138" s="58"/>
      <c r="GE138" s="58"/>
      <c r="GF138" s="58"/>
      <c r="GG138" s="58"/>
      <c r="GH138" s="58"/>
      <c r="GI138" s="58"/>
      <c r="GJ138" s="58"/>
      <c r="GK138" s="58"/>
      <c r="GL138" s="58"/>
      <c r="GM138" s="58"/>
      <c r="GN138" s="58"/>
      <c r="GO138" s="58"/>
      <c r="GP138" s="58"/>
      <c r="GQ138" s="58"/>
      <c r="GR138" s="58"/>
      <c r="GS138" s="58"/>
      <c r="GT138" s="58"/>
    </row>
    <row r="139" s="23" customFormat="1" customHeight="1" spans="1:202">
      <c r="A139" s="56"/>
      <c r="B139" s="57"/>
      <c r="C139" s="58"/>
      <c r="D139" s="5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c r="GS139" s="58"/>
      <c r="GT139" s="58"/>
    </row>
    <row r="140" s="23" customFormat="1" customHeight="1" spans="1:202">
      <c r="A140" s="56"/>
      <c r="B140" s="57"/>
      <c r="C140" s="58"/>
      <c r="D140" s="59"/>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row>
    <row r="141" s="23" customFormat="1" customHeight="1" spans="1:202">
      <c r="A141" s="56"/>
      <c r="B141" s="57"/>
      <c r="C141" s="58"/>
      <c r="D141" s="59"/>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8"/>
      <c r="DY141" s="58"/>
      <c r="DZ141" s="58"/>
      <c r="EA141" s="58"/>
      <c r="EB141" s="58"/>
      <c r="EC141" s="58"/>
      <c r="ED141" s="58"/>
      <c r="EE141" s="58"/>
      <c r="EF141" s="58"/>
      <c r="EG141" s="58"/>
      <c r="EH141" s="58"/>
      <c r="EI141" s="58"/>
      <c r="EJ141" s="58"/>
      <c r="EK141" s="58"/>
      <c r="EL141" s="58"/>
      <c r="EM141" s="58"/>
      <c r="EN141" s="58"/>
      <c r="EO141" s="58"/>
      <c r="EP141" s="58"/>
      <c r="EQ141" s="58"/>
      <c r="ER141" s="58"/>
      <c r="ES141" s="58"/>
      <c r="ET141" s="58"/>
      <c r="EU141" s="58"/>
      <c r="EV141" s="58"/>
      <c r="EW141" s="58"/>
      <c r="EX141" s="58"/>
      <c r="EY141" s="58"/>
      <c r="EZ141" s="58"/>
      <c r="FA141" s="58"/>
      <c r="FB141" s="58"/>
      <c r="FC141" s="58"/>
      <c r="FD141" s="58"/>
      <c r="FE141" s="58"/>
      <c r="FF141" s="58"/>
      <c r="FG141" s="58"/>
      <c r="FH141" s="58"/>
      <c r="FI141" s="58"/>
      <c r="FJ141" s="58"/>
      <c r="FK141" s="58"/>
      <c r="FL141" s="58"/>
      <c r="FM141" s="58"/>
      <c r="FN141" s="58"/>
      <c r="FO141" s="58"/>
      <c r="FP141" s="58"/>
      <c r="FQ141" s="58"/>
      <c r="FR141" s="58"/>
      <c r="FS141" s="58"/>
      <c r="FT141" s="58"/>
      <c r="FU141" s="58"/>
      <c r="FV141" s="58"/>
      <c r="FW141" s="58"/>
      <c r="FX141" s="58"/>
      <c r="FY141" s="58"/>
      <c r="FZ141" s="58"/>
      <c r="GA141" s="58"/>
      <c r="GB141" s="58"/>
      <c r="GC141" s="58"/>
      <c r="GD141" s="58"/>
      <c r="GE141" s="58"/>
      <c r="GF141" s="58"/>
      <c r="GG141" s="58"/>
      <c r="GH141" s="58"/>
      <c r="GI141" s="58"/>
      <c r="GJ141" s="58"/>
      <c r="GK141" s="58"/>
      <c r="GL141" s="58"/>
      <c r="GM141" s="58"/>
      <c r="GN141" s="58"/>
      <c r="GO141" s="58"/>
      <c r="GP141" s="58"/>
      <c r="GQ141" s="58"/>
      <c r="GR141" s="58"/>
      <c r="GS141" s="58"/>
      <c r="GT141" s="58"/>
    </row>
    <row r="142" s="23" customFormat="1" customHeight="1" spans="1:202">
      <c r="A142" s="56"/>
      <c r="B142" s="57"/>
      <c r="C142" s="58"/>
      <c r="D142" s="59"/>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row>
    <row r="143" s="23" customFormat="1" customHeight="1" spans="1:202">
      <c r="A143" s="56"/>
      <c r="B143" s="57"/>
      <c r="C143" s="58"/>
      <c r="D143" s="59"/>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row>
    <row r="144" s="23" customFormat="1" customHeight="1" spans="1:202">
      <c r="A144" s="56"/>
      <c r="B144" s="57"/>
      <c r="C144" s="58"/>
      <c r="D144" s="59"/>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row>
    <row r="145" s="23" customFormat="1" customHeight="1" spans="1:202">
      <c r="A145" s="56"/>
      <c r="B145" s="57"/>
      <c r="C145" s="58"/>
      <c r="D145" s="59"/>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row>
    <row r="146" s="23" customFormat="1" customHeight="1" spans="1:202">
      <c r="A146" s="56"/>
      <c r="B146" s="57"/>
      <c r="C146" s="58"/>
      <c r="D146" s="59"/>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row>
    <row r="147" s="23" customFormat="1" customHeight="1" spans="1:202">
      <c r="A147" s="56"/>
      <c r="B147" s="57"/>
      <c r="C147" s="58"/>
      <c r="D147" s="59"/>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row>
    <row r="148" s="23" customFormat="1" customHeight="1" spans="1:202">
      <c r="A148" s="56"/>
      <c r="B148" s="57"/>
      <c r="C148" s="58"/>
      <c r="D148" s="59"/>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row>
    <row r="149" s="23" customFormat="1" customHeight="1" spans="1:202">
      <c r="A149" s="56"/>
      <c r="B149" s="57"/>
      <c r="C149" s="58"/>
      <c r="D149" s="59"/>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row>
    <row r="150" s="23" customFormat="1" customHeight="1" spans="1:202">
      <c r="A150" s="56"/>
      <c r="B150" s="57"/>
      <c r="C150" s="58"/>
      <c r="D150" s="59"/>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row>
    <row r="151" s="23" customFormat="1" customHeight="1" spans="1:202">
      <c r="A151" s="56"/>
      <c r="B151" s="57"/>
      <c r="C151" s="58"/>
      <c r="D151" s="59"/>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row>
    <row r="152" s="23" customFormat="1" customHeight="1" spans="1:202">
      <c r="A152" s="56"/>
      <c r="B152" s="57"/>
      <c r="C152" s="58"/>
      <c r="D152" s="59"/>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row>
    <row r="153" s="23" customFormat="1" customHeight="1" spans="1:202">
      <c r="A153" s="56"/>
      <c r="B153" s="57"/>
      <c r="C153" s="58"/>
      <c r="D153" s="59"/>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row>
    <row r="154" s="23" customFormat="1" customHeight="1" spans="1:202">
      <c r="A154" s="56"/>
      <c r="B154" s="57"/>
      <c r="C154" s="58"/>
      <c r="D154" s="59"/>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row>
    <row r="155" s="23" customFormat="1" customHeight="1" spans="1:202">
      <c r="A155" s="56"/>
      <c r="B155" s="57"/>
      <c r="C155" s="58"/>
      <c r="D155" s="59"/>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row>
    <row r="156" s="23" customFormat="1" customHeight="1" spans="1:202">
      <c r="A156" s="56"/>
      <c r="B156" s="57"/>
      <c r="C156" s="58"/>
      <c r="D156" s="59"/>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c r="EA156" s="58"/>
      <c r="EB156" s="58"/>
      <c r="EC156" s="58"/>
      <c r="ED156" s="58"/>
      <c r="EE156" s="58"/>
      <c r="EF156" s="58"/>
      <c r="EG156" s="58"/>
      <c r="EH156" s="58"/>
      <c r="EI156" s="58"/>
      <c r="EJ156" s="58"/>
      <c r="EK156" s="58"/>
      <c r="EL156" s="58"/>
      <c r="EM156" s="58"/>
      <c r="EN156" s="58"/>
      <c r="EO156" s="58"/>
      <c r="EP156" s="58"/>
      <c r="EQ156" s="58"/>
      <c r="ER156" s="58"/>
      <c r="ES156" s="58"/>
      <c r="ET156" s="58"/>
      <c r="EU156" s="58"/>
      <c r="EV156" s="58"/>
      <c r="EW156" s="58"/>
      <c r="EX156" s="58"/>
      <c r="EY156" s="58"/>
      <c r="EZ156" s="58"/>
      <c r="FA156" s="58"/>
      <c r="FB156" s="58"/>
      <c r="FC156" s="58"/>
      <c r="FD156" s="58"/>
      <c r="FE156" s="58"/>
      <c r="FF156" s="58"/>
      <c r="FG156" s="58"/>
      <c r="FH156" s="58"/>
      <c r="FI156" s="58"/>
      <c r="FJ156" s="58"/>
      <c r="FK156" s="58"/>
      <c r="FL156" s="58"/>
      <c r="FM156" s="58"/>
      <c r="FN156" s="58"/>
      <c r="FO156" s="58"/>
      <c r="FP156" s="58"/>
      <c r="FQ156" s="58"/>
      <c r="FR156" s="58"/>
      <c r="FS156" s="58"/>
      <c r="FT156" s="58"/>
      <c r="FU156" s="58"/>
      <c r="FV156" s="58"/>
      <c r="FW156" s="58"/>
      <c r="FX156" s="58"/>
      <c r="FY156" s="58"/>
      <c r="FZ156" s="58"/>
      <c r="GA156" s="58"/>
      <c r="GB156" s="58"/>
      <c r="GC156" s="58"/>
      <c r="GD156" s="58"/>
      <c r="GE156" s="58"/>
      <c r="GF156" s="58"/>
      <c r="GG156" s="58"/>
      <c r="GH156" s="58"/>
      <c r="GI156" s="58"/>
      <c r="GJ156" s="58"/>
      <c r="GK156" s="58"/>
      <c r="GL156" s="58"/>
      <c r="GM156" s="58"/>
      <c r="GN156" s="58"/>
      <c r="GO156" s="58"/>
      <c r="GP156" s="58"/>
      <c r="GQ156" s="58"/>
      <c r="GR156" s="58"/>
      <c r="GS156" s="58"/>
      <c r="GT156" s="58"/>
    </row>
    <row r="157" s="23" customFormat="1" customHeight="1" spans="1:202">
      <c r="A157" s="56"/>
      <c r="B157" s="57"/>
      <c r="C157" s="58"/>
      <c r="D157" s="59"/>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c r="EA157" s="58"/>
      <c r="EB157" s="58"/>
      <c r="EC157" s="58"/>
      <c r="ED157" s="58"/>
      <c r="EE157" s="58"/>
      <c r="EF157" s="58"/>
      <c r="EG157" s="58"/>
      <c r="EH157" s="58"/>
      <c r="EI157" s="58"/>
      <c r="EJ157" s="58"/>
      <c r="EK157" s="58"/>
      <c r="EL157" s="58"/>
      <c r="EM157" s="58"/>
      <c r="EN157" s="58"/>
      <c r="EO157" s="58"/>
      <c r="EP157" s="58"/>
      <c r="EQ157" s="58"/>
      <c r="ER157" s="58"/>
      <c r="ES157" s="58"/>
      <c r="ET157" s="58"/>
      <c r="EU157" s="58"/>
      <c r="EV157" s="58"/>
      <c r="EW157" s="58"/>
      <c r="EX157" s="58"/>
      <c r="EY157" s="58"/>
      <c r="EZ157" s="58"/>
      <c r="FA157" s="58"/>
      <c r="FB157" s="58"/>
      <c r="FC157" s="58"/>
      <c r="FD157" s="58"/>
      <c r="FE157" s="58"/>
      <c r="FF157" s="58"/>
      <c r="FG157" s="58"/>
      <c r="FH157" s="58"/>
      <c r="FI157" s="58"/>
      <c r="FJ157" s="58"/>
      <c r="FK157" s="58"/>
      <c r="FL157" s="58"/>
      <c r="FM157" s="58"/>
      <c r="FN157" s="58"/>
      <c r="FO157" s="58"/>
      <c r="FP157" s="58"/>
      <c r="FQ157" s="58"/>
      <c r="FR157" s="58"/>
      <c r="FS157" s="58"/>
      <c r="FT157" s="58"/>
      <c r="FU157" s="58"/>
      <c r="FV157" s="58"/>
      <c r="FW157" s="58"/>
      <c r="FX157" s="58"/>
      <c r="FY157" s="58"/>
      <c r="FZ157" s="58"/>
      <c r="GA157" s="58"/>
      <c r="GB157" s="58"/>
      <c r="GC157" s="58"/>
      <c r="GD157" s="58"/>
      <c r="GE157" s="58"/>
      <c r="GF157" s="58"/>
      <c r="GG157" s="58"/>
      <c r="GH157" s="58"/>
      <c r="GI157" s="58"/>
      <c r="GJ157" s="58"/>
      <c r="GK157" s="58"/>
      <c r="GL157" s="58"/>
      <c r="GM157" s="58"/>
      <c r="GN157" s="58"/>
      <c r="GO157" s="58"/>
      <c r="GP157" s="58"/>
      <c r="GQ157" s="58"/>
      <c r="GR157" s="58"/>
      <c r="GS157" s="58"/>
      <c r="GT157" s="58"/>
    </row>
    <row r="158" s="23" customFormat="1" customHeight="1" spans="1:202">
      <c r="A158" s="56"/>
      <c r="B158" s="57"/>
      <c r="C158" s="58"/>
      <c r="D158" s="59"/>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row>
    <row r="159" s="23" customFormat="1" customHeight="1" spans="1:202">
      <c r="A159" s="56"/>
      <c r="B159" s="57"/>
      <c r="C159" s="58"/>
      <c r="D159" s="59"/>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row>
    <row r="160" s="23" customFormat="1" customHeight="1" spans="1:202">
      <c r="A160" s="56"/>
      <c r="B160" s="57"/>
      <c r="C160" s="58"/>
      <c r="D160" s="59"/>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row>
    <row r="161" s="23" customFormat="1" customHeight="1" spans="1:202">
      <c r="A161" s="56"/>
      <c r="B161" s="57"/>
      <c r="C161" s="58"/>
      <c r="D161" s="59"/>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row>
    <row r="162" s="23" customFormat="1" customHeight="1" spans="1:202">
      <c r="A162" s="56"/>
      <c r="B162" s="57"/>
      <c r="C162" s="58"/>
      <c r="D162" s="59"/>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row>
    <row r="163" s="23" customFormat="1" customHeight="1" spans="1:202">
      <c r="A163" s="56"/>
      <c r="B163" s="57"/>
      <c r="C163" s="58"/>
      <c r="D163" s="59"/>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row>
    <row r="164" s="23" customFormat="1" customHeight="1" spans="1:202">
      <c r="A164" s="56"/>
      <c r="B164" s="57"/>
      <c r="C164" s="58"/>
      <c r="D164" s="59"/>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row>
    <row r="165" s="23" customFormat="1" customHeight="1" spans="1:202">
      <c r="A165" s="56"/>
      <c r="B165" s="57"/>
      <c r="C165" s="58"/>
      <c r="D165" s="59"/>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row>
    <row r="166" s="23" customFormat="1" customHeight="1" spans="1:202">
      <c r="A166" s="56"/>
      <c r="B166" s="57"/>
      <c r="C166" s="58"/>
      <c r="D166" s="59"/>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8"/>
      <c r="DY166" s="58"/>
      <c r="DZ166" s="58"/>
      <c r="EA166" s="58"/>
      <c r="EB166" s="58"/>
      <c r="EC166" s="58"/>
      <c r="ED166" s="58"/>
      <c r="EE166" s="58"/>
      <c r="EF166" s="58"/>
      <c r="EG166" s="58"/>
      <c r="EH166" s="58"/>
      <c r="EI166" s="58"/>
      <c r="EJ166" s="58"/>
      <c r="EK166" s="58"/>
      <c r="EL166" s="58"/>
      <c r="EM166" s="58"/>
      <c r="EN166" s="58"/>
      <c r="EO166" s="58"/>
      <c r="EP166" s="58"/>
      <c r="EQ166" s="58"/>
      <c r="ER166" s="58"/>
      <c r="ES166" s="58"/>
      <c r="ET166" s="58"/>
      <c r="EU166" s="58"/>
      <c r="EV166" s="58"/>
      <c r="EW166" s="58"/>
      <c r="EX166" s="58"/>
      <c r="EY166" s="58"/>
      <c r="EZ166" s="58"/>
      <c r="FA166" s="58"/>
      <c r="FB166" s="58"/>
      <c r="FC166" s="58"/>
      <c r="FD166" s="58"/>
      <c r="FE166" s="58"/>
      <c r="FF166" s="58"/>
      <c r="FG166" s="58"/>
      <c r="FH166" s="58"/>
      <c r="FI166" s="58"/>
      <c r="FJ166" s="58"/>
      <c r="FK166" s="58"/>
      <c r="FL166" s="58"/>
      <c r="FM166" s="58"/>
      <c r="FN166" s="58"/>
      <c r="FO166" s="58"/>
      <c r="FP166" s="58"/>
      <c r="FQ166" s="58"/>
      <c r="FR166" s="58"/>
      <c r="FS166" s="58"/>
      <c r="FT166" s="58"/>
      <c r="FU166" s="58"/>
      <c r="FV166" s="58"/>
      <c r="FW166" s="58"/>
      <c r="FX166" s="58"/>
      <c r="FY166" s="58"/>
      <c r="FZ166" s="58"/>
      <c r="GA166" s="58"/>
      <c r="GB166" s="58"/>
      <c r="GC166" s="58"/>
      <c r="GD166" s="58"/>
      <c r="GE166" s="58"/>
      <c r="GF166" s="58"/>
      <c r="GG166" s="58"/>
      <c r="GH166" s="58"/>
      <c r="GI166" s="58"/>
      <c r="GJ166" s="58"/>
      <c r="GK166" s="58"/>
      <c r="GL166" s="58"/>
      <c r="GM166" s="58"/>
      <c r="GN166" s="58"/>
      <c r="GO166" s="58"/>
      <c r="GP166" s="58"/>
      <c r="GQ166" s="58"/>
      <c r="GR166" s="58"/>
      <c r="GS166" s="58"/>
      <c r="GT166" s="58"/>
    </row>
    <row r="167" s="23" customFormat="1" customHeight="1" spans="1:202">
      <c r="A167" s="56"/>
      <c r="B167" s="57"/>
      <c r="C167" s="58"/>
      <c r="D167" s="59"/>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8"/>
      <c r="DY167" s="58"/>
      <c r="DZ167" s="58"/>
      <c r="EA167" s="58"/>
      <c r="EB167" s="58"/>
      <c r="EC167" s="58"/>
      <c r="ED167" s="58"/>
      <c r="EE167" s="58"/>
      <c r="EF167" s="58"/>
      <c r="EG167" s="58"/>
      <c r="EH167" s="58"/>
      <c r="EI167" s="58"/>
      <c r="EJ167" s="58"/>
      <c r="EK167" s="58"/>
      <c r="EL167" s="58"/>
      <c r="EM167" s="58"/>
      <c r="EN167" s="58"/>
      <c r="EO167" s="58"/>
      <c r="EP167" s="58"/>
      <c r="EQ167" s="58"/>
      <c r="ER167" s="58"/>
      <c r="ES167" s="58"/>
      <c r="ET167" s="58"/>
      <c r="EU167" s="58"/>
      <c r="EV167" s="58"/>
      <c r="EW167" s="58"/>
      <c r="EX167" s="58"/>
      <c r="EY167" s="58"/>
      <c r="EZ167" s="58"/>
      <c r="FA167" s="58"/>
      <c r="FB167" s="58"/>
      <c r="FC167" s="58"/>
      <c r="FD167" s="58"/>
      <c r="FE167" s="58"/>
      <c r="FF167" s="58"/>
      <c r="FG167" s="58"/>
      <c r="FH167" s="58"/>
      <c r="FI167" s="58"/>
      <c r="FJ167" s="58"/>
      <c r="FK167" s="58"/>
      <c r="FL167" s="58"/>
      <c r="FM167" s="58"/>
      <c r="FN167" s="58"/>
      <c r="FO167" s="58"/>
      <c r="FP167" s="58"/>
      <c r="FQ167" s="58"/>
      <c r="FR167" s="58"/>
      <c r="FS167" s="58"/>
      <c r="FT167" s="58"/>
      <c r="FU167" s="58"/>
      <c r="FV167" s="58"/>
      <c r="FW167" s="58"/>
      <c r="FX167" s="58"/>
      <c r="FY167" s="58"/>
      <c r="FZ167" s="58"/>
      <c r="GA167" s="58"/>
      <c r="GB167" s="58"/>
      <c r="GC167" s="58"/>
      <c r="GD167" s="58"/>
      <c r="GE167" s="58"/>
      <c r="GF167" s="58"/>
      <c r="GG167" s="58"/>
      <c r="GH167" s="58"/>
      <c r="GI167" s="58"/>
      <c r="GJ167" s="58"/>
      <c r="GK167" s="58"/>
      <c r="GL167" s="58"/>
      <c r="GM167" s="58"/>
      <c r="GN167" s="58"/>
      <c r="GO167" s="58"/>
      <c r="GP167" s="58"/>
      <c r="GQ167" s="58"/>
      <c r="GR167" s="58"/>
      <c r="GS167" s="58"/>
      <c r="GT167" s="58"/>
    </row>
    <row r="168" s="23" customFormat="1" customHeight="1" spans="1:202">
      <c r="A168" s="56"/>
      <c r="B168" s="57"/>
      <c r="C168" s="58"/>
      <c r="D168" s="59"/>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row>
    <row r="169" s="23" customFormat="1" customHeight="1" spans="1:202">
      <c r="A169" s="56"/>
      <c r="B169" s="57"/>
      <c r="C169" s="58"/>
      <c r="D169" s="59"/>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row>
    <row r="170" s="23" customFormat="1" customHeight="1" spans="1:202">
      <c r="A170" s="56"/>
      <c r="B170" s="57"/>
      <c r="C170" s="58"/>
      <c r="D170" s="59"/>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row>
    <row r="171" s="23" customFormat="1" customHeight="1" spans="1:202">
      <c r="A171" s="56"/>
      <c r="B171" s="57"/>
      <c r="C171" s="58"/>
      <c r="D171" s="59"/>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row>
    <row r="172" s="23" customFormat="1" customHeight="1" spans="1:202">
      <c r="A172" s="56"/>
      <c r="B172" s="57"/>
      <c r="C172" s="58"/>
      <c r="D172" s="59"/>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row>
    <row r="173" s="23" customFormat="1" customHeight="1" spans="1:202">
      <c r="A173" s="56"/>
      <c r="B173" s="57"/>
      <c r="C173" s="58"/>
      <c r="D173" s="59"/>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8"/>
      <c r="DY173" s="58"/>
      <c r="DZ173" s="58"/>
      <c r="EA173" s="58"/>
      <c r="EB173" s="58"/>
      <c r="EC173" s="58"/>
      <c r="ED173" s="58"/>
      <c r="EE173" s="58"/>
      <c r="EF173" s="58"/>
      <c r="EG173" s="58"/>
      <c r="EH173" s="58"/>
      <c r="EI173" s="58"/>
      <c r="EJ173" s="58"/>
      <c r="EK173" s="58"/>
      <c r="EL173" s="58"/>
      <c r="EM173" s="58"/>
      <c r="EN173" s="58"/>
      <c r="EO173" s="58"/>
      <c r="EP173" s="58"/>
      <c r="EQ173" s="58"/>
      <c r="ER173" s="58"/>
      <c r="ES173" s="58"/>
      <c r="ET173" s="58"/>
      <c r="EU173" s="58"/>
      <c r="EV173" s="58"/>
      <c r="EW173" s="58"/>
      <c r="EX173" s="58"/>
      <c r="EY173" s="58"/>
      <c r="EZ173" s="58"/>
      <c r="FA173" s="58"/>
      <c r="FB173" s="58"/>
      <c r="FC173" s="58"/>
      <c r="FD173" s="58"/>
      <c r="FE173" s="58"/>
      <c r="FF173" s="58"/>
      <c r="FG173" s="58"/>
      <c r="FH173" s="58"/>
      <c r="FI173" s="58"/>
      <c r="FJ173" s="58"/>
      <c r="FK173" s="58"/>
      <c r="FL173" s="58"/>
      <c r="FM173" s="58"/>
      <c r="FN173" s="58"/>
      <c r="FO173" s="58"/>
      <c r="FP173" s="58"/>
      <c r="FQ173" s="58"/>
      <c r="FR173" s="58"/>
      <c r="FS173" s="58"/>
      <c r="FT173" s="58"/>
      <c r="FU173" s="58"/>
      <c r="FV173" s="58"/>
      <c r="FW173" s="58"/>
      <c r="FX173" s="58"/>
      <c r="FY173" s="58"/>
      <c r="FZ173" s="58"/>
      <c r="GA173" s="58"/>
      <c r="GB173" s="58"/>
      <c r="GC173" s="58"/>
      <c r="GD173" s="58"/>
      <c r="GE173" s="58"/>
      <c r="GF173" s="58"/>
      <c r="GG173" s="58"/>
      <c r="GH173" s="58"/>
      <c r="GI173" s="58"/>
      <c r="GJ173" s="58"/>
      <c r="GK173" s="58"/>
      <c r="GL173" s="58"/>
      <c r="GM173" s="58"/>
      <c r="GN173" s="58"/>
      <c r="GO173" s="58"/>
      <c r="GP173" s="58"/>
      <c r="GQ173" s="58"/>
      <c r="GR173" s="58"/>
      <c r="GS173" s="58"/>
      <c r="GT173" s="58"/>
    </row>
    <row r="174" s="23" customFormat="1" customHeight="1" spans="1:202">
      <c r="A174" s="56"/>
      <c r="B174" s="57"/>
      <c r="C174" s="58"/>
      <c r="D174" s="59"/>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8"/>
      <c r="DY174" s="58"/>
      <c r="DZ174" s="58"/>
      <c r="EA174" s="58"/>
      <c r="EB174" s="58"/>
      <c r="EC174" s="58"/>
      <c r="ED174" s="58"/>
      <c r="EE174" s="58"/>
      <c r="EF174" s="58"/>
      <c r="EG174" s="58"/>
      <c r="EH174" s="58"/>
      <c r="EI174" s="58"/>
      <c r="EJ174" s="58"/>
      <c r="EK174" s="58"/>
      <c r="EL174" s="58"/>
      <c r="EM174" s="58"/>
      <c r="EN174" s="58"/>
      <c r="EO174" s="58"/>
      <c r="EP174" s="58"/>
      <c r="EQ174" s="58"/>
      <c r="ER174" s="58"/>
      <c r="ES174" s="58"/>
      <c r="ET174" s="58"/>
      <c r="EU174" s="58"/>
      <c r="EV174" s="58"/>
      <c r="EW174" s="58"/>
      <c r="EX174" s="58"/>
      <c r="EY174" s="58"/>
      <c r="EZ174" s="58"/>
      <c r="FA174" s="58"/>
      <c r="FB174" s="58"/>
      <c r="FC174" s="58"/>
      <c r="FD174" s="58"/>
      <c r="FE174" s="58"/>
      <c r="FF174" s="58"/>
      <c r="FG174" s="58"/>
      <c r="FH174" s="58"/>
      <c r="FI174" s="58"/>
      <c r="FJ174" s="58"/>
      <c r="FK174" s="58"/>
      <c r="FL174" s="58"/>
      <c r="FM174" s="58"/>
      <c r="FN174" s="58"/>
      <c r="FO174" s="58"/>
      <c r="FP174" s="58"/>
      <c r="FQ174" s="58"/>
      <c r="FR174" s="58"/>
      <c r="FS174" s="58"/>
      <c r="FT174" s="58"/>
      <c r="FU174" s="58"/>
      <c r="FV174" s="58"/>
      <c r="FW174" s="58"/>
      <c r="FX174" s="58"/>
      <c r="FY174" s="58"/>
      <c r="FZ174" s="58"/>
      <c r="GA174" s="58"/>
      <c r="GB174" s="58"/>
      <c r="GC174" s="58"/>
      <c r="GD174" s="58"/>
      <c r="GE174" s="58"/>
      <c r="GF174" s="58"/>
      <c r="GG174" s="58"/>
      <c r="GH174" s="58"/>
      <c r="GI174" s="58"/>
      <c r="GJ174" s="58"/>
      <c r="GK174" s="58"/>
      <c r="GL174" s="58"/>
      <c r="GM174" s="58"/>
      <c r="GN174" s="58"/>
      <c r="GO174" s="58"/>
      <c r="GP174" s="58"/>
      <c r="GQ174" s="58"/>
      <c r="GR174" s="58"/>
      <c r="GS174" s="58"/>
      <c r="GT174" s="58"/>
    </row>
    <row r="175" s="23" customFormat="1" customHeight="1" spans="1:202">
      <c r="A175" s="56"/>
      <c r="B175" s="57"/>
      <c r="C175" s="58"/>
      <c r="D175" s="59"/>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8"/>
      <c r="DY175" s="58"/>
      <c r="DZ175" s="58"/>
      <c r="EA175" s="58"/>
      <c r="EB175" s="58"/>
      <c r="EC175" s="58"/>
      <c r="ED175" s="58"/>
      <c r="EE175" s="58"/>
      <c r="EF175" s="58"/>
      <c r="EG175" s="58"/>
      <c r="EH175" s="58"/>
      <c r="EI175" s="58"/>
      <c r="EJ175" s="58"/>
      <c r="EK175" s="58"/>
      <c r="EL175" s="58"/>
      <c r="EM175" s="58"/>
      <c r="EN175" s="58"/>
      <c r="EO175" s="58"/>
      <c r="EP175" s="58"/>
      <c r="EQ175" s="58"/>
      <c r="ER175" s="58"/>
      <c r="ES175" s="58"/>
      <c r="ET175" s="58"/>
      <c r="EU175" s="58"/>
      <c r="EV175" s="58"/>
      <c r="EW175" s="58"/>
      <c r="EX175" s="58"/>
      <c r="EY175" s="58"/>
      <c r="EZ175" s="58"/>
      <c r="FA175" s="58"/>
      <c r="FB175" s="58"/>
      <c r="FC175" s="58"/>
      <c r="FD175" s="58"/>
      <c r="FE175" s="58"/>
      <c r="FF175" s="58"/>
      <c r="FG175" s="58"/>
      <c r="FH175" s="58"/>
      <c r="FI175" s="58"/>
      <c r="FJ175" s="58"/>
      <c r="FK175" s="58"/>
      <c r="FL175" s="58"/>
      <c r="FM175" s="58"/>
      <c r="FN175" s="58"/>
      <c r="FO175" s="58"/>
      <c r="FP175" s="58"/>
      <c r="FQ175" s="58"/>
      <c r="FR175" s="58"/>
      <c r="FS175" s="58"/>
      <c r="FT175" s="58"/>
      <c r="FU175" s="58"/>
      <c r="FV175" s="58"/>
      <c r="FW175" s="58"/>
      <c r="FX175" s="58"/>
      <c r="FY175" s="58"/>
      <c r="FZ175" s="58"/>
      <c r="GA175" s="58"/>
      <c r="GB175" s="58"/>
      <c r="GC175" s="58"/>
      <c r="GD175" s="58"/>
      <c r="GE175" s="58"/>
      <c r="GF175" s="58"/>
      <c r="GG175" s="58"/>
      <c r="GH175" s="58"/>
      <c r="GI175" s="58"/>
      <c r="GJ175" s="58"/>
      <c r="GK175" s="58"/>
      <c r="GL175" s="58"/>
      <c r="GM175" s="58"/>
      <c r="GN175" s="58"/>
      <c r="GO175" s="58"/>
      <c r="GP175" s="58"/>
      <c r="GQ175" s="58"/>
      <c r="GR175" s="58"/>
      <c r="GS175" s="58"/>
      <c r="GT175" s="58"/>
    </row>
    <row r="176" s="23" customFormat="1" customHeight="1" spans="1:202">
      <c r="A176" s="56"/>
      <c r="B176" s="57"/>
      <c r="C176" s="58"/>
      <c r="D176" s="59"/>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8"/>
      <c r="DY176" s="58"/>
      <c r="DZ176" s="58"/>
      <c r="EA176" s="58"/>
      <c r="EB176" s="58"/>
      <c r="EC176" s="58"/>
      <c r="ED176" s="58"/>
      <c r="EE176" s="58"/>
      <c r="EF176" s="58"/>
      <c r="EG176" s="58"/>
      <c r="EH176" s="58"/>
      <c r="EI176" s="58"/>
      <c r="EJ176" s="58"/>
      <c r="EK176" s="58"/>
      <c r="EL176" s="58"/>
      <c r="EM176" s="58"/>
      <c r="EN176" s="58"/>
      <c r="EO176" s="58"/>
      <c r="EP176" s="58"/>
      <c r="EQ176" s="58"/>
      <c r="ER176" s="58"/>
      <c r="ES176" s="58"/>
      <c r="ET176" s="58"/>
      <c r="EU176" s="58"/>
      <c r="EV176" s="58"/>
      <c r="EW176" s="58"/>
      <c r="EX176" s="58"/>
      <c r="EY176" s="58"/>
      <c r="EZ176" s="58"/>
      <c r="FA176" s="58"/>
      <c r="FB176" s="58"/>
      <c r="FC176" s="58"/>
      <c r="FD176" s="58"/>
      <c r="FE176" s="58"/>
      <c r="FF176" s="58"/>
      <c r="FG176" s="58"/>
      <c r="FH176" s="58"/>
      <c r="FI176" s="58"/>
      <c r="FJ176" s="58"/>
      <c r="FK176" s="58"/>
      <c r="FL176" s="58"/>
      <c r="FM176" s="58"/>
      <c r="FN176" s="58"/>
      <c r="FO176" s="58"/>
      <c r="FP176" s="58"/>
      <c r="FQ176" s="58"/>
      <c r="FR176" s="58"/>
      <c r="FS176" s="58"/>
      <c r="FT176" s="58"/>
      <c r="FU176" s="58"/>
      <c r="FV176" s="58"/>
      <c r="FW176" s="58"/>
      <c r="FX176" s="58"/>
      <c r="FY176" s="58"/>
      <c r="FZ176" s="58"/>
      <c r="GA176" s="58"/>
      <c r="GB176" s="58"/>
      <c r="GC176" s="58"/>
      <c r="GD176" s="58"/>
      <c r="GE176" s="58"/>
      <c r="GF176" s="58"/>
      <c r="GG176" s="58"/>
      <c r="GH176" s="58"/>
      <c r="GI176" s="58"/>
      <c r="GJ176" s="58"/>
      <c r="GK176" s="58"/>
      <c r="GL176" s="58"/>
      <c r="GM176" s="58"/>
      <c r="GN176" s="58"/>
      <c r="GO176" s="58"/>
      <c r="GP176" s="58"/>
      <c r="GQ176" s="58"/>
      <c r="GR176" s="58"/>
      <c r="GS176" s="58"/>
      <c r="GT176" s="58"/>
    </row>
    <row r="177" s="23" customFormat="1" customHeight="1" spans="1:4">
      <c r="A177" s="56"/>
      <c r="B177" s="57"/>
      <c r="C177" s="58"/>
      <c r="D177" s="59"/>
    </row>
    <row r="178" s="23" customFormat="1" customHeight="1" spans="1:4">
      <c r="A178" s="56"/>
      <c r="B178" s="57"/>
      <c r="C178" s="58"/>
      <c r="D178" s="59"/>
    </row>
    <row r="179" s="23" customFormat="1" customHeight="1" spans="1:4">
      <c r="A179" s="56"/>
      <c r="B179" s="57"/>
      <c r="C179" s="58"/>
      <c r="D179" s="59"/>
    </row>
    <row r="180" s="23" customFormat="1" customHeight="1" spans="1:4">
      <c r="A180" s="56"/>
      <c r="B180" s="57"/>
      <c r="C180" s="58"/>
      <c r="D180" s="59"/>
    </row>
    <row r="181" s="23" customFormat="1" customHeight="1" spans="1:4">
      <c r="A181" s="56"/>
      <c r="B181" s="57"/>
      <c r="C181" s="58"/>
      <c r="D181" s="59"/>
    </row>
    <row r="182" s="23" customFormat="1" customHeight="1" spans="1:4">
      <c r="A182" s="56"/>
      <c r="B182" s="57"/>
      <c r="C182" s="58"/>
      <c r="D182" s="59"/>
    </row>
    <row r="183" s="23" customFormat="1" customHeight="1" spans="1:4">
      <c r="A183" s="56"/>
      <c r="B183" s="57"/>
      <c r="C183" s="58"/>
      <c r="D183" s="59"/>
    </row>
    <row r="184" s="23" customFormat="1" customHeight="1" spans="1:4">
      <c r="A184" s="56"/>
      <c r="B184" s="57"/>
      <c r="C184" s="58"/>
      <c r="D184" s="59"/>
    </row>
    <row r="185" s="23" customFormat="1" customHeight="1" spans="1:4">
      <c r="A185" s="56"/>
      <c r="B185" s="57"/>
      <c r="C185" s="58"/>
      <c r="D185" s="59"/>
    </row>
  </sheetData>
  <mergeCells count="5">
    <mergeCell ref="A2:D2"/>
    <mergeCell ref="A4:D4"/>
    <mergeCell ref="A7:D7"/>
    <mergeCell ref="A15:D15"/>
    <mergeCell ref="A22:D22"/>
  </mergeCells>
  <printOptions horizontalCentered="1"/>
  <pageMargins left="0.786805555555556" right="0.393055555555556" top="1.02361111111111" bottom="0.984027777777778" header="0.5" footer="0.5"/>
  <pageSetup paperSize="9" scale="85"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pane xSplit="3" ySplit="4" topLeftCell="D11" activePane="bottomRight" state="frozen"/>
      <selection/>
      <selection pane="topRight"/>
      <selection pane="bottomLeft"/>
      <selection pane="bottomRight" activeCell="B19" sqref="B19"/>
    </sheetView>
  </sheetViews>
  <sheetFormatPr defaultColWidth="13.4166666666667" defaultRowHeight="33" customHeight="1" outlineLevelCol="7"/>
  <cols>
    <col min="1" max="1" width="7.41666666666667" style="6" customWidth="1"/>
    <col min="2" max="2" width="35.8333333333333" style="7" customWidth="1"/>
    <col min="3" max="3" width="9.75" style="1" customWidth="1"/>
    <col min="4" max="4" width="11" style="1" customWidth="1"/>
    <col min="5" max="5" width="12.8333333333333" style="1" customWidth="1"/>
    <col min="6" max="6" width="12.5833333333333" style="1" customWidth="1"/>
    <col min="7" max="7" width="14.1666666666667" style="6" customWidth="1"/>
    <col min="8" max="8" width="13.5" style="1" customWidth="1"/>
    <col min="9" max="16382" width="13.4166666666667" style="1" customWidth="1"/>
    <col min="16383" max="16384" width="13.4166666666667" style="1"/>
  </cols>
  <sheetData>
    <row r="1" ht="19" customHeight="1" spans="1:1">
      <c r="A1" s="8" t="s">
        <v>411</v>
      </c>
    </row>
    <row r="2" s="1" customFormat="1" ht="23" customHeight="1" spans="1:8">
      <c r="A2" s="9" t="s">
        <v>412</v>
      </c>
      <c r="B2" s="9"/>
      <c r="C2" s="9"/>
      <c r="D2" s="9"/>
      <c r="E2" s="9"/>
      <c r="F2" s="9"/>
      <c r="G2" s="9"/>
      <c r="H2" s="9"/>
    </row>
    <row r="3" s="2" customFormat="1" ht="14" customHeight="1" spans="1:8">
      <c r="A3" s="10"/>
      <c r="B3" s="10"/>
      <c r="C3" s="10"/>
      <c r="D3" s="10"/>
      <c r="E3" s="10"/>
      <c r="F3" s="10"/>
      <c r="G3" s="11" t="s">
        <v>413</v>
      </c>
      <c r="H3" s="10"/>
    </row>
    <row r="4" s="3" customFormat="1" ht="40" customHeight="1" spans="1:8">
      <c r="A4" s="12" t="s">
        <v>414</v>
      </c>
      <c r="B4" s="12" t="s">
        <v>415</v>
      </c>
      <c r="C4" s="12" t="s">
        <v>416</v>
      </c>
      <c r="D4" s="12" t="s">
        <v>417</v>
      </c>
      <c r="E4" s="12" t="s">
        <v>418</v>
      </c>
      <c r="F4" s="12" t="s">
        <v>419</v>
      </c>
      <c r="G4" s="12" t="s">
        <v>420</v>
      </c>
      <c r="H4" s="12" t="s">
        <v>421</v>
      </c>
    </row>
    <row r="5" s="2" customFormat="1" ht="21" customHeight="1" spans="1:8">
      <c r="A5" s="13">
        <v>1</v>
      </c>
      <c r="B5" s="14" t="s">
        <v>422</v>
      </c>
      <c r="C5" s="15">
        <v>16</v>
      </c>
      <c r="D5" s="13">
        <v>350.06</v>
      </c>
      <c r="E5" s="15">
        <f>7.68</f>
        <v>7.68</v>
      </c>
      <c r="F5" s="13">
        <f>D5+E36</f>
        <v>1956.64</v>
      </c>
      <c r="G5" s="13">
        <f>4.13+2.35+1.2</f>
        <v>7.68</v>
      </c>
      <c r="H5" s="13">
        <f>F36-G36</f>
        <v>318.5</v>
      </c>
    </row>
    <row r="6" s="2" customFormat="1" ht="21" customHeight="1" spans="1:8">
      <c r="A6" s="13">
        <v>2</v>
      </c>
      <c r="B6" s="14" t="s">
        <v>423</v>
      </c>
      <c r="C6" s="15">
        <v>0</v>
      </c>
      <c r="D6" s="13"/>
      <c r="E6" s="15">
        <v>12.4</v>
      </c>
      <c r="F6" s="13"/>
      <c r="G6" s="13">
        <f>5.18+8.3+4.76</f>
        <v>18.24</v>
      </c>
      <c r="H6" s="13"/>
    </row>
    <row r="7" s="2" customFormat="1" ht="21" customHeight="1" spans="1:8">
      <c r="A7" s="13">
        <v>3</v>
      </c>
      <c r="B7" s="14" t="s">
        <v>424</v>
      </c>
      <c r="C7" s="15">
        <v>50</v>
      </c>
      <c r="D7" s="13"/>
      <c r="E7" s="15">
        <v>8.31</v>
      </c>
      <c r="F7" s="13"/>
      <c r="G7" s="13">
        <f>6.02+0.8</f>
        <v>6.82</v>
      </c>
      <c r="H7" s="13"/>
    </row>
    <row r="8" s="2" customFormat="1" ht="21" customHeight="1" spans="1:8">
      <c r="A8" s="13">
        <v>4</v>
      </c>
      <c r="B8" s="14" t="s">
        <v>425</v>
      </c>
      <c r="C8" s="15">
        <v>120</v>
      </c>
      <c r="D8" s="13"/>
      <c r="E8" s="15">
        <v>137.6</v>
      </c>
      <c r="F8" s="13"/>
      <c r="G8" s="13">
        <v>137.6</v>
      </c>
      <c r="H8" s="13"/>
    </row>
    <row r="9" s="2" customFormat="1" ht="21" customHeight="1" spans="1:8">
      <c r="A9" s="13">
        <v>5</v>
      </c>
      <c r="B9" s="14" t="s">
        <v>426</v>
      </c>
      <c r="C9" s="15">
        <v>120</v>
      </c>
      <c r="D9" s="13"/>
      <c r="E9" s="15">
        <v>19.87</v>
      </c>
      <c r="F9" s="13"/>
      <c r="G9" s="13">
        <v>19.87</v>
      </c>
      <c r="H9" s="13"/>
    </row>
    <row r="10" s="2" customFormat="1" ht="21" customHeight="1" spans="1:8">
      <c r="A10" s="13">
        <v>6</v>
      </c>
      <c r="B10" s="14" t="s">
        <v>427</v>
      </c>
      <c r="C10" s="15">
        <v>70</v>
      </c>
      <c r="D10" s="13"/>
      <c r="E10" s="15">
        <f>86.61+37.96</f>
        <v>124.57</v>
      </c>
      <c r="F10" s="13"/>
      <c r="G10" s="13">
        <f>37.96+4.35</f>
        <v>42.31</v>
      </c>
      <c r="H10" s="13"/>
    </row>
    <row r="11" s="2" customFormat="1" ht="21" customHeight="1" spans="1:8">
      <c r="A11" s="13">
        <v>7</v>
      </c>
      <c r="B11" s="14" t="s">
        <v>428</v>
      </c>
      <c r="C11" s="15">
        <v>10</v>
      </c>
      <c r="D11" s="13"/>
      <c r="E11" s="15">
        <v>8</v>
      </c>
      <c r="F11" s="13"/>
      <c r="G11" s="13">
        <v>8</v>
      </c>
      <c r="H11" s="13"/>
    </row>
    <row r="12" s="2" customFormat="1" ht="21" customHeight="1" spans="1:8">
      <c r="A12" s="13">
        <v>8</v>
      </c>
      <c r="B12" s="14" t="s">
        <v>429</v>
      </c>
      <c r="C12" s="15">
        <v>15</v>
      </c>
      <c r="D12" s="13"/>
      <c r="E12" s="15">
        <v>0</v>
      </c>
      <c r="F12" s="13"/>
      <c r="G12" s="13">
        <v>0</v>
      </c>
      <c r="H12" s="13"/>
    </row>
    <row r="13" s="2" customFormat="1" ht="21" customHeight="1" spans="1:8">
      <c r="A13" s="13">
        <v>9</v>
      </c>
      <c r="B13" s="14" t="s">
        <v>430</v>
      </c>
      <c r="C13" s="15">
        <v>80</v>
      </c>
      <c r="D13" s="13"/>
      <c r="E13" s="15">
        <v>17.6</v>
      </c>
      <c r="F13" s="13"/>
      <c r="G13" s="13"/>
      <c r="H13" s="13"/>
    </row>
    <row r="14" s="2" customFormat="1" ht="21" customHeight="1" spans="1:8">
      <c r="A14" s="13">
        <v>10</v>
      </c>
      <c r="B14" s="14" t="s">
        <v>431</v>
      </c>
      <c r="C14" s="15">
        <v>10</v>
      </c>
      <c r="D14" s="13"/>
      <c r="E14" s="15">
        <v>7</v>
      </c>
      <c r="F14" s="13"/>
      <c r="G14" s="13">
        <v>7</v>
      </c>
      <c r="H14" s="13"/>
    </row>
    <row r="15" s="2" customFormat="1" ht="21" customHeight="1" spans="1:8">
      <c r="A15" s="13">
        <v>11</v>
      </c>
      <c r="B15" s="16" t="s">
        <v>432</v>
      </c>
      <c r="C15" s="15">
        <v>70.8</v>
      </c>
      <c r="D15" s="13"/>
      <c r="E15" s="15">
        <v>22.95</v>
      </c>
      <c r="F15" s="13"/>
      <c r="G15" s="13">
        <f>2.25+20.7</f>
        <v>22.95</v>
      </c>
      <c r="H15" s="13"/>
    </row>
    <row r="16" s="2" customFormat="1" ht="21" customHeight="1" spans="1:8">
      <c r="A16" s="13">
        <v>12</v>
      </c>
      <c r="B16" s="14" t="s">
        <v>433</v>
      </c>
      <c r="C16" s="15">
        <v>100</v>
      </c>
      <c r="D16" s="13"/>
      <c r="E16" s="17">
        <v>98.24</v>
      </c>
      <c r="F16" s="13"/>
      <c r="G16" s="18">
        <v>98.24</v>
      </c>
      <c r="H16" s="13"/>
    </row>
    <row r="17" s="2" customFormat="1" ht="21" customHeight="1" spans="1:8">
      <c r="A17" s="13">
        <v>13</v>
      </c>
      <c r="B17" s="14" t="s">
        <v>434</v>
      </c>
      <c r="C17" s="15">
        <v>20</v>
      </c>
      <c r="D17" s="13"/>
      <c r="E17" s="17">
        <v>19.44</v>
      </c>
      <c r="F17" s="13"/>
      <c r="G17" s="13">
        <v>19.44</v>
      </c>
      <c r="H17" s="13"/>
    </row>
    <row r="18" s="2" customFormat="1" ht="21" customHeight="1" spans="1:8">
      <c r="A18" s="13">
        <v>14</v>
      </c>
      <c r="B18" s="14" t="s">
        <v>435</v>
      </c>
      <c r="C18" s="15">
        <v>120</v>
      </c>
      <c r="D18" s="13"/>
      <c r="E18" s="17">
        <f>25.18+3.49</f>
        <v>28.67</v>
      </c>
      <c r="F18" s="13"/>
      <c r="G18" s="13">
        <f>12.59+12.59+3.49</f>
        <v>28.67</v>
      </c>
      <c r="H18" s="13"/>
    </row>
    <row r="19" s="2" customFormat="1" customHeight="1" spans="1:8">
      <c r="A19" s="13">
        <v>15</v>
      </c>
      <c r="B19" s="16" t="s">
        <v>436</v>
      </c>
      <c r="C19" s="15"/>
      <c r="D19" s="13"/>
      <c r="E19" s="17"/>
      <c r="F19" s="13"/>
      <c r="G19" s="13">
        <v>65.98</v>
      </c>
      <c r="H19" s="13"/>
    </row>
    <row r="20" s="2" customFormat="1" ht="21" customHeight="1" spans="1:8">
      <c r="A20" s="13">
        <v>16</v>
      </c>
      <c r="B20" s="14" t="s">
        <v>437</v>
      </c>
      <c r="C20" s="15">
        <v>10.67</v>
      </c>
      <c r="D20" s="13"/>
      <c r="E20" s="17">
        <v>9.73</v>
      </c>
      <c r="F20" s="13"/>
      <c r="G20" s="13">
        <v>8.5</v>
      </c>
      <c r="H20" s="13"/>
    </row>
    <row r="21" s="2" customFormat="1" ht="21" customHeight="1" spans="1:8">
      <c r="A21" s="13">
        <v>17</v>
      </c>
      <c r="B21" s="14" t="s">
        <v>438</v>
      </c>
      <c r="C21" s="15">
        <v>48.6</v>
      </c>
      <c r="D21" s="13"/>
      <c r="E21" s="15">
        <v>0</v>
      </c>
      <c r="F21" s="13"/>
      <c r="G21" s="13">
        <v>0</v>
      </c>
      <c r="H21" s="13"/>
    </row>
    <row r="22" s="2" customFormat="1" ht="21" customHeight="1" spans="1:8">
      <c r="A22" s="13">
        <v>18</v>
      </c>
      <c r="B22" s="14" t="s">
        <v>439</v>
      </c>
      <c r="C22" s="15"/>
      <c r="D22" s="13"/>
      <c r="E22" s="15">
        <v>69.75</v>
      </c>
      <c r="F22" s="13"/>
      <c r="G22" s="13"/>
      <c r="H22" s="13"/>
    </row>
    <row r="23" s="2" customFormat="1" ht="21" customHeight="1" spans="1:8">
      <c r="A23" s="13">
        <v>19</v>
      </c>
      <c r="B23" s="14" t="s">
        <v>440</v>
      </c>
      <c r="C23" s="15"/>
      <c r="D23" s="13"/>
      <c r="E23" s="15">
        <f>6.9</f>
        <v>6.9</v>
      </c>
      <c r="F23" s="13"/>
      <c r="G23" s="13">
        <v>6.9</v>
      </c>
      <c r="H23" s="13"/>
    </row>
    <row r="24" s="2" customFormat="1" ht="21" customHeight="1" spans="1:8">
      <c r="A24" s="13">
        <v>20</v>
      </c>
      <c r="B24" s="14" t="s">
        <v>441</v>
      </c>
      <c r="C24" s="15"/>
      <c r="D24" s="13"/>
      <c r="E24" s="15">
        <v>13.5</v>
      </c>
      <c r="F24" s="13"/>
      <c r="G24" s="13">
        <v>13.5</v>
      </c>
      <c r="H24" s="13"/>
    </row>
    <row r="25" s="2" customFormat="1" ht="21" customHeight="1" spans="1:8">
      <c r="A25" s="13">
        <v>21</v>
      </c>
      <c r="B25" s="14" t="s">
        <v>442</v>
      </c>
      <c r="C25" s="15"/>
      <c r="D25" s="13"/>
      <c r="E25" s="15">
        <v>173.74</v>
      </c>
      <c r="F25" s="13"/>
      <c r="G25" s="13">
        <f>13.2+0.95+28.57+5.96+28.57+83.35</f>
        <v>160.6</v>
      </c>
      <c r="H25" s="13"/>
    </row>
    <row r="26" s="2" customFormat="1" ht="21" customHeight="1" spans="1:8">
      <c r="A26" s="13">
        <v>22</v>
      </c>
      <c r="B26" s="16" t="s">
        <v>443</v>
      </c>
      <c r="C26" s="15"/>
      <c r="D26" s="13"/>
      <c r="E26" s="15">
        <v>57.47</v>
      </c>
      <c r="F26" s="13"/>
      <c r="G26" s="13">
        <v>210.38</v>
      </c>
      <c r="H26" s="13"/>
    </row>
    <row r="27" s="2" customFormat="1" ht="21" customHeight="1" spans="1:8">
      <c r="A27" s="13">
        <v>23</v>
      </c>
      <c r="B27" s="14" t="s">
        <v>444</v>
      </c>
      <c r="C27" s="15"/>
      <c r="D27" s="13"/>
      <c r="E27" s="15">
        <v>500</v>
      </c>
      <c r="F27" s="13"/>
      <c r="G27" s="13">
        <v>500</v>
      </c>
      <c r="H27" s="13"/>
    </row>
    <row r="28" s="2" customFormat="1" ht="21" customHeight="1" spans="1:8">
      <c r="A28" s="13">
        <v>24</v>
      </c>
      <c r="B28" s="14" t="s">
        <v>445</v>
      </c>
      <c r="C28" s="15"/>
      <c r="D28" s="13"/>
      <c r="E28" s="15">
        <v>87.5</v>
      </c>
      <c r="F28" s="13"/>
      <c r="G28" s="13">
        <f>15+72.5</f>
        <v>87.5</v>
      </c>
      <c r="H28" s="13"/>
    </row>
    <row r="29" s="2" customFormat="1" ht="21" customHeight="1" spans="1:8">
      <c r="A29" s="13">
        <v>25</v>
      </c>
      <c r="B29" s="14" t="s">
        <v>446</v>
      </c>
      <c r="C29" s="15"/>
      <c r="D29" s="13"/>
      <c r="E29" s="15">
        <v>30</v>
      </c>
      <c r="F29" s="13"/>
      <c r="G29" s="13">
        <v>30</v>
      </c>
      <c r="H29" s="13"/>
    </row>
    <row r="30" s="2" customFormat="1" ht="21" customHeight="1" spans="1:8">
      <c r="A30" s="13">
        <v>26</v>
      </c>
      <c r="B30" s="14" t="s">
        <v>447</v>
      </c>
      <c r="C30" s="15"/>
      <c r="D30" s="13"/>
      <c r="E30" s="15">
        <v>12</v>
      </c>
      <c r="F30" s="13"/>
      <c r="G30" s="13">
        <v>12</v>
      </c>
      <c r="H30" s="13"/>
    </row>
    <row r="31" s="2" customFormat="1" ht="21" customHeight="1" spans="1:8">
      <c r="A31" s="13">
        <v>27</v>
      </c>
      <c r="B31" s="14" t="s">
        <v>448</v>
      </c>
      <c r="C31" s="15"/>
      <c r="D31" s="13"/>
      <c r="E31" s="15">
        <v>27.86</v>
      </c>
      <c r="F31" s="13"/>
      <c r="G31" s="13">
        <v>0</v>
      </c>
      <c r="H31" s="13"/>
    </row>
    <row r="32" s="2" customFormat="1" ht="21" customHeight="1" spans="1:8">
      <c r="A32" s="13">
        <v>28</v>
      </c>
      <c r="B32" s="16" t="s">
        <v>449</v>
      </c>
      <c r="C32" s="15"/>
      <c r="D32" s="13"/>
      <c r="E32" s="15">
        <v>15</v>
      </c>
      <c r="F32" s="13"/>
      <c r="G32" s="13">
        <v>15</v>
      </c>
      <c r="H32" s="13"/>
    </row>
    <row r="33" s="2" customFormat="1" ht="21" customHeight="1" spans="1:8">
      <c r="A33" s="13">
        <v>29</v>
      </c>
      <c r="B33" s="16" t="s">
        <v>450</v>
      </c>
      <c r="C33" s="15"/>
      <c r="D33" s="13"/>
      <c r="E33" s="15">
        <v>90.8</v>
      </c>
      <c r="F33" s="13"/>
      <c r="G33" s="13">
        <v>90.8</v>
      </c>
      <c r="H33" s="13"/>
    </row>
    <row r="34" s="2" customFormat="1" ht="21" customHeight="1" spans="1:8">
      <c r="A34" s="13">
        <v>30</v>
      </c>
      <c r="B34" s="16" t="s">
        <v>451</v>
      </c>
      <c r="C34" s="15"/>
      <c r="D34" s="13"/>
      <c r="E34" s="15"/>
      <c r="F34" s="13"/>
      <c r="G34" s="13">
        <f>4+8.4</f>
        <v>12.4</v>
      </c>
      <c r="H34" s="13"/>
    </row>
    <row r="35" s="2" customFormat="1" ht="21" customHeight="1" spans="1:8">
      <c r="A35" s="13">
        <v>31</v>
      </c>
      <c r="B35" s="14" t="s">
        <v>452</v>
      </c>
      <c r="C35" s="15"/>
      <c r="D35" s="13"/>
      <c r="E35" s="15"/>
      <c r="F35" s="13"/>
      <c r="G35" s="13">
        <v>7.76</v>
      </c>
      <c r="H35" s="13"/>
    </row>
    <row r="36" s="4" customFormat="1" ht="22" customHeight="1" spans="1:8">
      <c r="A36" s="19"/>
      <c r="B36" s="12" t="s">
        <v>453</v>
      </c>
      <c r="C36" s="20">
        <f>SUM(C5:C35)</f>
        <v>861.07</v>
      </c>
      <c r="D36" s="20">
        <f>SUM(D5:D33)</f>
        <v>350.06</v>
      </c>
      <c r="E36" s="20">
        <f>SUM(E5:E35)</f>
        <v>1606.58</v>
      </c>
      <c r="F36" s="20">
        <f>SUM(F5:F35)</f>
        <v>1956.64</v>
      </c>
      <c r="G36" s="19">
        <f>SUM(G5:G35)</f>
        <v>1638.14</v>
      </c>
      <c r="H36" s="20">
        <f>F36-G36</f>
        <v>318.5</v>
      </c>
    </row>
    <row r="37" s="5" customFormat="1" ht="13" customHeight="1" spans="1:7">
      <c r="A37" s="21"/>
      <c r="B37" s="22"/>
      <c r="G37" s="21"/>
    </row>
    <row r="38" s="1" customFormat="1" customHeight="1" spans="1:7">
      <c r="A38" s="6"/>
      <c r="B38" s="7"/>
      <c r="G38" s="6"/>
    </row>
    <row r="39" s="1" customFormat="1" customHeight="1" spans="1:7">
      <c r="A39" s="6"/>
      <c r="B39" s="7"/>
      <c r="G39" s="6"/>
    </row>
  </sheetData>
  <mergeCells count="4">
    <mergeCell ref="A2:H2"/>
    <mergeCell ref="D5:D35"/>
    <mergeCell ref="F5:F35"/>
    <mergeCell ref="H5:H35"/>
  </mergeCells>
  <printOptions horizontalCentered="1"/>
  <pageMargins left="0.393055555555556" right="0.393055555555556" top="1.02361111111111" bottom="0.590277777777778" header="0.5" footer="0.5"/>
  <pageSetup paperSize="9" scale="7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附表1-基础数据表 </vt:lpstr>
      <vt:lpstr>附表2-支出明细表 </vt:lpstr>
      <vt:lpstr>附表3-2020年度整体支出绩效评价指标体系表</vt:lpstr>
      <vt:lpstr>附表4--绩效目标完成情况表</vt:lpstr>
      <vt:lpstr>附表5-项目支出表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ZWF</dc:creator>
  <cp:lastModifiedBy>hzh</cp:lastModifiedBy>
  <dcterms:created xsi:type="dcterms:W3CDTF">2021-11-03T13:46:00Z</dcterms:created>
  <dcterms:modified xsi:type="dcterms:W3CDTF">2021-12-16T11:20:03Z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0A4881ACC90D42F28ECD5922570A9FA4</vt:lpwstr>
  </property>
  <property fmtid="{D5CDD505-2E9C-101B-9397-08002B2CF9AE}" pid="3" name="KSOProductBuildVer">
    <vt:lpwstr>2052-11.1.0.11194</vt:lpwstr>
  </property>
</Properties>
</file>