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绩效评价\2021年绩效单位\高新区\高新区5个报告及附件（定稿）\环卫社会服务报告及附件\"/>
    </mc:Choice>
  </mc:AlternateContent>
  <xr:revisionPtr revIDLastSave="0" documentId="13_ncr:1_{B5C58CAD-E7DD-42FF-8DBE-2F4817CEECAB}" xr6:coauthVersionLast="47" xr6:coauthVersionMax="47" xr10:uidLastSave="{00000000-0000-0000-0000-000000000000}"/>
  <bookViews>
    <workbookView xWindow="-120" yWindow="-120" windowWidth="20730" windowHeight="11160" activeTab="1" xr2:uid="{F5DB106E-87D1-4441-9CEC-1C440EBC75B1}"/>
  </bookViews>
  <sheets>
    <sheet name="收支余明细表 (万元）" sheetId="3" r:id="rId1"/>
    <sheet name="评价指标体系" sheetId="5" r:id="rId2"/>
  </sheets>
  <definedNames>
    <definedName name="_xlnm.Print_Titles" localSheetId="1">评价指标体系!$2:$3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3" l="1"/>
  <c r="D42" i="5"/>
  <c r="I42" i="5"/>
  <c r="J63" i="5"/>
  <c r="F63" i="5"/>
  <c r="I61" i="5"/>
  <c r="D61" i="5"/>
  <c r="I60" i="5"/>
  <c r="D60" i="5"/>
  <c r="I59" i="5"/>
  <c r="D59" i="5"/>
  <c r="I57" i="5"/>
  <c r="D57" i="5"/>
  <c r="I51" i="5"/>
  <c r="D51" i="5"/>
  <c r="I45" i="5"/>
  <c r="D45" i="5"/>
  <c r="I38" i="5"/>
  <c r="I36" i="5"/>
  <c r="D36" i="5"/>
  <c r="I32" i="5"/>
  <c r="I29" i="5"/>
  <c r="I25" i="5"/>
  <c r="D25" i="5"/>
  <c r="I23" i="5"/>
  <c r="I19" i="5"/>
  <c r="D19" i="5"/>
  <c r="I16" i="5"/>
  <c r="I12" i="5"/>
  <c r="D12" i="5"/>
  <c r="I9" i="5"/>
  <c r="I4" i="5"/>
  <c r="D4" i="5"/>
  <c r="B42" i="5" l="1"/>
  <c r="B4" i="5"/>
  <c r="B25" i="5"/>
  <c r="I63" i="5"/>
  <c r="D63" i="5"/>
  <c r="B59" i="5"/>
  <c r="B63" i="5" l="1"/>
  <c r="B7" i="3"/>
  <c r="F13" i="3"/>
  <c r="H13" i="3" s="1"/>
  <c r="H12" i="3"/>
  <c r="F12" i="3"/>
  <c r="G11" i="3"/>
  <c r="F11" i="3"/>
  <c r="H11" i="3" s="1"/>
  <c r="G10" i="3"/>
  <c r="H10" i="3" s="1"/>
  <c r="F10" i="3"/>
  <c r="F9" i="3"/>
  <c r="F14" i="3" s="1"/>
  <c r="F8" i="3"/>
  <c r="G7" i="3"/>
  <c r="H7" i="3" s="1"/>
  <c r="F7" i="3"/>
  <c r="C7" i="3"/>
  <c r="C14" i="3" s="1"/>
  <c r="K7" i="3" s="1"/>
  <c r="B14" i="3"/>
  <c r="H9" i="3"/>
  <c r="H8" i="3"/>
  <c r="K14" i="3"/>
  <c r="D7" i="3" l="1"/>
  <c r="D14" i="3" s="1"/>
  <c r="H14" i="3"/>
  <c r="J7" i="3"/>
  <c r="J14" i="3" s="1"/>
  <c r="L14" i="3"/>
</calcChain>
</file>

<file path=xl/sharedStrings.xml><?xml version="1.0" encoding="utf-8"?>
<sst xmlns="http://schemas.openxmlformats.org/spreadsheetml/2006/main" count="161" uniqueCount="149">
  <si>
    <t>收入</t>
    <phoneticPr fontId="1" type="noConversion"/>
  </si>
  <si>
    <t>支出</t>
    <phoneticPr fontId="1" type="noConversion"/>
  </si>
  <si>
    <t>结余</t>
    <phoneticPr fontId="1" type="noConversion"/>
  </si>
  <si>
    <t>合计</t>
    <phoneticPr fontId="1" type="noConversion"/>
  </si>
  <si>
    <t>收入合计</t>
    <phoneticPr fontId="1" type="noConversion"/>
  </si>
  <si>
    <t>支出合计</t>
    <phoneticPr fontId="1" type="noConversion"/>
  </si>
  <si>
    <t>结余合计</t>
    <phoneticPr fontId="1" type="noConversion"/>
  </si>
  <si>
    <t>支出项目</t>
    <phoneticPr fontId="1" type="noConversion"/>
  </si>
  <si>
    <t>附件1</t>
    <phoneticPr fontId="1" type="noConversion"/>
  </si>
  <si>
    <r>
      <rPr>
        <sz val="10"/>
        <color theme="1"/>
        <rFont val="宋体"/>
        <family val="3"/>
        <charset val="134"/>
      </rPr>
      <t>社会事务局</t>
    </r>
    <phoneticPr fontId="1" type="noConversion"/>
  </si>
  <si>
    <r>
      <rPr>
        <sz val="10"/>
        <color theme="1"/>
        <rFont val="宋体"/>
        <family val="3"/>
        <charset val="134"/>
      </rPr>
      <t>综合行政执法局</t>
    </r>
    <phoneticPr fontId="1" type="noConversion"/>
  </si>
  <si>
    <r>
      <rPr>
        <sz val="10"/>
        <color theme="1"/>
        <rFont val="宋体"/>
        <family val="3"/>
        <charset val="134"/>
      </rPr>
      <t>保洁费（主合同）</t>
    </r>
    <phoneticPr fontId="1" type="noConversion"/>
  </si>
  <si>
    <r>
      <rPr>
        <sz val="10"/>
        <color theme="1"/>
        <rFont val="宋体"/>
        <family val="3"/>
        <charset val="134"/>
      </rPr>
      <t>塔铁东路保洁费</t>
    </r>
    <phoneticPr fontId="1" type="noConversion"/>
  </si>
  <si>
    <r>
      <rPr>
        <sz val="10"/>
        <color theme="1"/>
        <rFont val="宋体"/>
        <family val="3"/>
        <charset val="134"/>
      </rPr>
      <t>丹溪路北延线保洁费</t>
    </r>
    <phoneticPr fontId="1" type="noConversion"/>
  </si>
  <si>
    <r>
      <rPr>
        <sz val="10"/>
        <color theme="1"/>
        <rFont val="宋体"/>
        <family val="3"/>
        <charset val="134"/>
      </rPr>
      <t>保洁雾炮作业</t>
    </r>
    <phoneticPr fontId="1" type="noConversion"/>
  </si>
  <si>
    <r>
      <rPr>
        <sz val="10"/>
        <color theme="1"/>
        <rFont val="宋体"/>
        <family val="3"/>
        <charset val="134"/>
      </rPr>
      <t>垃圾收集场维护</t>
    </r>
    <phoneticPr fontId="1" type="noConversion"/>
  </si>
  <si>
    <r>
      <rPr>
        <sz val="10"/>
        <color theme="1"/>
        <rFont val="宋体"/>
        <family val="3"/>
        <charset val="134"/>
      </rPr>
      <t>临时作业任务</t>
    </r>
    <phoneticPr fontId="1" type="noConversion"/>
  </si>
  <si>
    <r>
      <rPr>
        <sz val="10"/>
        <color theme="1"/>
        <rFont val="宋体"/>
        <family val="3"/>
        <charset val="134"/>
      </rPr>
      <t>垃圾斗</t>
    </r>
    <phoneticPr fontId="1" type="noConversion"/>
  </si>
  <si>
    <t>单位：万元</t>
    <phoneticPr fontId="1" type="noConversion"/>
  </si>
  <si>
    <r>
      <t>2020</t>
    </r>
    <r>
      <rPr>
        <sz val="10"/>
        <color theme="1"/>
        <rFont val="微软雅黑"/>
        <family val="1"/>
        <charset val="134"/>
      </rPr>
      <t>年</t>
    </r>
    <phoneticPr fontId="1" type="noConversion"/>
  </si>
  <si>
    <r>
      <t>2021</t>
    </r>
    <r>
      <rPr>
        <sz val="10"/>
        <color theme="1"/>
        <rFont val="微软雅黑"/>
        <family val="1"/>
        <charset val="134"/>
      </rPr>
      <t>年</t>
    </r>
    <phoneticPr fontId="1" type="noConversion"/>
  </si>
  <si>
    <t>一级指标</t>
    <phoneticPr fontId="10" type="noConversion"/>
  </si>
  <si>
    <t>分值</t>
    <phoneticPr fontId="10" type="noConversion"/>
  </si>
  <si>
    <t>二级指标</t>
    <phoneticPr fontId="10" type="noConversion"/>
  </si>
  <si>
    <t>三级指标</t>
    <phoneticPr fontId="10" type="noConversion"/>
  </si>
  <si>
    <t>指标解释</t>
  </si>
  <si>
    <t>指标说明</t>
  </si>
  <si>
    <t>评价得分</t>
    <phoneticPr fontId="10" type="noConversion"/>
  </si>
  <si>
    <t>扣分</t>
    <phoneticPr fontId="10" type="noConversion"/>
  </si>
  <si>
    <t>扣分原因</t>
    <phoneticPr fontId="10" type="noConversion"/>
  </si>
  <si>
    <t>决策</t>
    <phoneticPr fontId="10" type="noConversion"/>
  </si>
  <si>
    <t>项目立项</t>
    <phoneticPr fontId="10" type="noConversion"/>
  </si>
  <si>
    <t>立项依据充分性</t>
    <phoneticPr fontId="10" type="noConversion"/>
  </si>
  <si>
    <t>项目立项是否符合法律法规、相关政策、发展规划以及部门职责，用以反映和考核项目立项依据情况。</t>
    <phoneticPr fontId="10" type="noConversion"/>
  </si>
  <si>
    <t>①项目立项是否符合国家相关法律法规、国民经济发展规划和相关政策（0.5分）；</t>
    <phoneticPr fontId="10" type="noConversion"/>
  </si>
  <si>
    <t>②项目立项是否符合行业发展规划和政策要求（0.5分）；</t>
    <phoneticPr fontId="10" type="noConversion"/>
  </si>
  <si>
    <t>③项目立项是否与部门职责范围相符，属于部门履职所需（0.5分）；</t>
    <phoneticPr fontId="10" type="noConversion"/>
  </si>
  <si>
    <t>④项目是否属于公共财政支持范围，是否符合中央、地方事权支出责任划分原则（0.5分）；</t>
    <phoneticPr fontId="10" type="noConversion"/>
  </si>
  <si>
    <t>⑤项目是否与相关部门同类预算支出或部门内部相关预算支出重复（0.5分）。</t>
    <phoneticPr fontId="10" type="noConversion"/>
  </si>
  <si>
    <t>立项程序规范性</t>
    <phoneticPr fontId="10" type="noConversion"/>
  </si>
  <si>
    <t>项目申请、设立过程是否符合相关要求，用以反映和考核项目立项的规范情况。</t>
    <phoneticPr fontId="10" type="noConversion"/>
  </si>
  <si>
    <t>①项目是否按照规定的程序申请设立（0.5分）；</t>
    <phoneticPr fontId="10" type="noConversion"/>
  </si>
  <si>
    <t>②审批文件、材料是否符合相关要求（0.5分）；</t>
    <phoneticPr fontId="10" type="noConversion"/>
  </si>
  <si>
    <t>③事前是否已经过必要的可行性研究、专家论证、风险评估、绩效评估、集体决策（0.5分）。</t>
    <phoneticPr fontId="10" type="noConversion"/>
  </si>
  <si>
    <t>绩效目标</t>
    <phoneticPr fontId="10" type="noConversion"/>
  </si>
  <si>
    <t>绩效目标合理性</t>
    <phoneticPr fontId="10" type="noConversion"/>
  </si>
  <si>
    <t>项目所设定的绩效目标是否依据充分，是否符合客观实际，用以反映和考核绩效目标与项目实施的相符情况。</t>
    <phoneticPr fontId="10" type="noConversion"/>
  </si>
  <si>
    <t>①项目是否有绩效目标（0.5分）；</t>
    <phoneticPr fontId="10" type="noConversion"/>
  </si>
  <si>
    <t>②项目绩效目标与实际工作内容是否具有相关性（0.5分）；</t>
    <phoneticPr fontId="10" type="noConversion"/>
  </si>
  <si>
    <t>③项目预期产出效益和效果是否符合正常的业绩水平（0.5分）；</t>
    <phoneticPr fontId="10" type="noConversion"/>
  </si>
  <si>
    <t>④是否与预算确定的项目投资额或资金量相匹配（0.5分）。</t>
    <phoneticPr fontId="10" type="noConversion"/>
  </si>
  <si>
    <t>绩效指标明确性</t>
    <phoneticPr fontId="10" type="noConversion"/>
  </si>
  <si>
    <t>依据绩效目标设定的绩效指标是否清晰、细化、可衡量等，用以反映和考核预算支出绩效目标的明细化情况。</t>
  </si>
  <si>
    <t>①是否将项目绩效目标细化分解为具体的绩效指标（1分）；</t>
    <phoneticPr fontId="10" type="noConversion"/>
  </si>
  <si>
    <t>②是否通过清晰、可衡量的指标值予以体现（1分）；</t>
    <phoneticPr fontId="10" type="noConversion"/>
  </si>
  <si>
    <t>③是否与项目目标任务数或计划数相对应（1分）。</t>
    <phoneticPr fontId="10" type="noConversion"/>
  </si>
  <si>
    <t>资金投入</t>
    <phoneticPr fontId="10" type="noConversion"/>
  </si>
  <si>
    <t>预算编制科学性</t>
    <phoneticPr fontId="10" type="noConversion"/>
  </si>
  <si>
    <t>项目预算编制是否经过科学论证、有明确标准，资金额度与年度目标是否相适应，用以反映和考核预算支出预算编制的科学性、合理性情况。</t>
    <phoneticPr fontId="10" type="noConversion"/>
  </si>
  <si>
    <t>①预算编制是否经过科学论证（1分）；</t>
    <phoneticPr fontId="10" type="noConversion"/>
  </si>
  <si>
    <t>②预算内容与支出内容是否匹配（1分）；</t>
    <phoneticPr fontId="10" type="noConversion"/>
  </si>
  <si>
    <t>资金分配合理性</t>
    <phoneticPr fontId="10" type="noConversion"/>
  </si>
  <si>
    <t>项目预算资金分配是否有测算依据，用以反映和考核项目算资金分配的科学性、合理性情况。</t>
    <phoneticPr fontId="10" type="noConversion"/>
  </si>
  <si>
    <t>①预算资金分配依据是否充分（1分）；</t>
    <phoneticPr fontId="10" type="noConversion"/>
  </si>
  <si>
    <t>②资金分配额度是否合理，与项目实施单位或地方实际是否相适应（1分）。</t>
    <phoneticPr fontId="10" type="noConversion"/>
  </si>
  <si>
    <t>过程</t>
    <phoneticPr fontId="10" type="noConversion"/>
  </si>
  <si>
    <t>资金管理</t>
    <phoneticPr fontId="10" type="noConversion"/>
  </si>
  <si>
    <t>资金到位率</t>
    <phoneticPr fontId="10" type="noConversion"/>
  </si>
  <si>
    <t>实际到位资金与预算资金的比率，用以反映和考核资金落实情况对预算支出实施的总体保障程度。</t>
  </si>
  <si>
    <t>资金到位率=（实际到位资金/预算资金）×100%；</t>
    <phoneticPr fontId="10" type="noConversion"/>
  </si>
  <si>
    <t>实际到位资金：一定时期（本年度或项目期）内落实到具体项目的资金；</t>
    <phoneticPr fontId="10" type="noConversion"/>
  </si>
  <si>
    <t>预算资金：一定时期（本年度或项目期）内预算安排到具体预算支出的资金。</t>
    <phoneticPr fontId="10" type="noConversion"/>
  </si>
  <si>
    <t>预算执行率</t>
    <phoneticPr fontId="10" type="noConversion"/>
  </si>
  <si>
    <t>项目预算资金是否按照计划执行，用以反映或考核预算支出预算执行情况。</t>
    <phoneticPr fontId="10" type="noConversion"/>
  </si>
  <si>
    <t>预算执行率=（实际支出资金/实际到位资金）×100%；</t>
    <phoneticPr fontId="10" type="noConversion"/>
  </si>
  <si>
    <t>实际支出资金：一定时期（本年度或项目期）内项目实际拨付的资金。</t>
    <phoneticPr fontId="10" type="noConversion"/>
  </si>
  <si>
    <t>资金使用合规性</t>
    <phoneticPr fontId="10" type="noConversion"/>
  </si>
  <si>
    <t>项目资金使用是否符合相关的财务管理制度规定，用以反映和考核项目资金的规范运行情况。</t>
    <phoneticPr fontId="10" type="noConversion"/>
  </si>
  <si>
    <t>①是否符合国家财经法规（1分）；</t>
    <phoneticPr fontId="10" type="noConversion"/>
  </si>
  <si>
    <t>②是否符合财务管理制度以及专项资金管理办法的规定（1分）；</t>
    <phoneticPr fontId="10" type="noConversion"/>
  </si>
  <si>
    <t>组织实施</t>
    <phoneticPr fontId="10" type="noConversion"/>
  </si>
  <si>
    <t>管理制度健全性</t>
    <phoneticPr fontId="10" type="noConversion"/>
  </si>
  <si>
    <t>项目实施单位的财务和业务管理制度是否健全，用以反映和考核财务和业务管理制度对预算支出顺利实施的保障情况。</t>
    <phoneticPr fontId="10" type="noConversion"/>
  </si>
  <si>
    <t>①是否已制定或具有相应的专项资金管理办法，财务管理制度是否合法、合规、完整,（2分）；</t>
    <phoneticPr fontId="10" type="noConversion"/>
  </si>
  <si>
    <t>②是否已制定或具有相应的业务管理制度，业务管理制度是否合法、合规、完整（2分）。</t>
    <phoneticPr fontId="10" type="noConversion"/>
  </si>
  <si>
    <t>产出</t>
    <phoneticPr fontId="10" type="noConversion"/>
  </si>
  <si>
    <t>产出数量</t>
    <phoneticPr fontId="10" type="noConversion"/>
  </si>
  <si>
    <t>实际完成率</t>
    <phoneticPr fontId="10" type="noConversion"/>
  </si>
  <si>
    <t>项目实施的实际产出数与计划产出数的比率，用以反映和考核预算支出产出数量目标的实现程度。</t>
    <phoneticPr fontId="10" type="noConversion"/>
  </si>
  <si>
    <t>产出质量</t>
    <phoneticPr fontId="10" type="noConversion"/>
  </si>
  <si>
    <t>质量达标率</t>
    <phoneticPr fontId="10" type="noConversion"/>
  </si>
  <si>
    <t>项目完成的质量达标产出数与实际产出数的比率，用以反映和考核项目产出质量目标的实现程度。</t>
    <phoneticPr fontId="10" type="noConversion"/>
  </si>
  <si>
    <t>产出时效</t>
    <phoneticPr fontId="10" type="noConversion"/>
  </si>
  <si>
    <t>完成及时性</t>
    <phoneticPr fontId="10" type="noConversion"/>
  </si>
  <si>
    <t>预算支出实际完成时间与计划完成时间的比较，用以反映和考核预算支出产出时效目标的实现程度。</t>
  </si>
  <si>
    <t>产出成本</t>
    <phoneticPr fontId="10" type="noConversion"/>
  </si>
  <si>
    <t>成本节约率</t>
    <phoneticPr fontId="10" type="noConversion"/>
  </si>
  <si>
    <t>完成预算支出计划工作目标的实际节约成本与计划成本的比率，用以反映和考核预算支出的成本节约程度。</t>
  </si>
  <si>
    <t>成本节约率=（计划成本-实际成本）/计划成本×100%。</t>
    <phoneticPr fontId="10" type="noConversion"/>
  </si>
  <si>
    <t>效益</t>
    <phoneticPr fontId="10" type="noConversion"/>
  </si>
  <si>
    <t>项目效益</t>
    <phoneticPr fontId="10" type="noConversion"/>
  </si>
  <si>
    <t>社会效益</t>
    <phoneticPr fontId="10" type="noConversion"/>
  </si>
  <si>
    <t>项目实施所产生的社会效益。</t>
    <phoneticPr fontId="10" type="noConversion"/>
  </si>
  <si>
    <t>可持续影响</t>
    <phoneticPr fontId="10" type="noConversion"/>
  </si>
  <si>
    <t>项目实施所产生的可持续影响。</t>
    <phoneticPr fontId="10" type="noConversion"/>
  </si>
  <si>
    <t>社会公众满意度</t>
    <phoneticPr fontId="10" type="noConversion"/>
  </si>
  <si>
    <t>社会公众或服务对象对项目实施效果的满意程度。</t>
    <phoneticPr fontId="10" type="noConversion"/>
  </si>
  <si>
    <t>合计</t>
    <phoneticPr fontId="10" type="noConversion"/>
  </si>
  <si>
    <t>2020年环卫社会服务经费收支余明细表</t>
    <phoneticPr fontId="1" type="noConversion"/>
  </si>
  <si>
    <t>环卫社会服务经费专项资金项目支出绩效评价指标体系</t>
    <phoneticPr fontId="10" type="noConversion"/>
  </si>
  <si>
    <r>
      <t>成本节约率≧0得</t>
    </r>
    <r>
      <rPr>
        <sz val="10"/>
        <color indexed="8"/>
        <rFont val="宋体"/>
        <family val="3"/>
        <charset val="134"/>
      </rPr>
      <t>4分；每超过5%扣0.5分,扣完为止。</t>
    </r>
    <phoneticPr fontId="10" type="noConversion"/>
  </si>
  <si>
    <t>立项依据充分</t>
    <phoneticPr fontId="1" type="noConversion"/>
  </si>
  <si>
    <t>立项程序规范</t>
    <phoneticPr fontId="1" type="noConversion"/>
  </si>
  <si>
    <t>目标合理</t>
    <phoneticPr fontId="1" type="noConversion"/>
  </si>
  <si>
    <t>资金分配合理</t>
    <phoneticPr fontId="1" type="noConversion"/>
  </si>
  <si>
    <t>资金到位率100%</t>
    <phoneticPr fontId="1" type="noConversion"/>
  </si>
  <si>
    <t>③预算额度测算依据是否充分，是否按照标准编制（1分）；</t>
    <phoneticPr fontId="10" type="noConversion"/>
  </si>
  <si>
    <t>④预算确定的项目投资额或资金量是否与工作任务相匹配（1分）。</t>
    <phoneticPr fontId="10" type="noConversion"/>
  </si>
  <si>
    <r>
      <t>完成</t>
    </r>
    <r>
      <rPr>
        <sz val="10"/>
        <color indexed="8"/>
        <rFont val="宋体"/>
        <family val="3"/>
        <charset val="134"/>
      </rPr>
      <t>8项服务内容（12分），未完成一项扣2分，扣完为止。</t>
    </r>
    <phoneticPr fontId="10" type="noConversion"/>
  </si>
  <si>
    <t>通过洒水运行台账记录，存在道路洒水未完成3次/天，扣2分</t>
    <phoneticPr fontId="10" type="noConversion"/>
  </si>
  <si>
    <t>提升园区的整体形象，为园区的招商引资提供良好的环境。</t>
    <phoneticPr fontId="1" type="noConversion"/>
  </si>
  <si>
    <t>附件2</t>
    <phoneticPr fontId="10" type="noConversion"/>
  </si>
  <si>
    <t>该项目形成良性循环机制，项目能持续执行、项目影响可持续得8分；未形成良性循环机制，影响项目的可持续性酌情扣分。</t>
    <phoneticPr fontId="10" type="noConversion"/>
  </si>
  <si>
    <t>问卷调查社会公众综合满意度达90%以上得8分；90%-85%得6分；85%-80%得4分；80%-75%得2分；75%-70%得1分；70%以下不得分。</t>
    <phoneticPr fontId="10" type="noConversion"/>
  </si>
  <si>
    <r>
      <t>清扫时间12小时/天（6:00-18:00）(3分)</t>
    </r>
    <r>
      <rPr>
        <sz val="10"/>
        <color indexed="8"/>
        <rFont val="宋体"/>
        <family val="3"/>
        <charset val="134"/>
      </rPr>
      <t>，每发现1例不在岗扣1分,扣完为止。</t>
    </r>
    <phoneticPr fontId="10" type="noConversion"/>
  </si>
  <si>
    <r>
      <t>保洁及时率100%(3分)</t>
    </r>
    <r>
      <rPr>
        <sz val="10"/>
        <color indexed="8"/>
        <rFont val="宋体"/>
        <family val="3"/>
        <charset val="134"/>
      </rPr>
      <t>，每发现1例不及时扣1分,扣完为止；</t>
    </r>
    <phoneticPr fontId="10" type="noConversion"/>
  </si>
  <si>
    <r>
      <t>①</t>
    </r>
    <r>
      <rPr>
        <sz val="10"/>
        <color indexed="8"/>
        <rFont val="宋体"/>
        <family val="3"/>
        <charset val="134"/>
      </rPr>
      <t>是否遵守相关法律法规和相关管理规定（2分）；</t>
    </r>
    <phoneticPr fontId="10" type="noConversion"/>
  </si>
  <si>
    <t>通过查看全年检查考核表，存在大面积泥巴、桥面渣土未及时清理、洒水作业等机械作业不能及时到位的问题，保洁及时率未达100%，扣1分；通过查看全年检查考核表，存在工作时间保洁员不在岗、巡查三次只看到停在人行道上的工作车和工作服而未见相关保洁人员的问题扣2分；经评价人员现场调查，中联大道、富强路下午5点半后未见保洁人员，造成多处垃圾未清理，因已在产出质量扣分，此处不扣分。</t>
    <phoneticPr fontId="10" type="noConversion"/>
  </si>
  <si>
    <t>③项目实施的人员、设备等是否落实到位（3分）；</t>
    <phoneticPr fontId="10" type="noConversion"/>
  </si>
  <si>
    <t>②主干道全面实现机械化清扫、洒水作业，洗扫率达95%（2分）；</t>
    <phoneticPr fontId="10" type="noConversion"/>
  </si>
  <si>
    <t>③垃圾清运实行密闭压缩运输，车走地净，无沿途撒漏，清运率达100%(1分），发现一例扣0.5分，扣完为止；</t>
    <phoneticPr fontId="10" type="noConversion"/>
  </si>
  <si>
    <t>④服务达到《常德高新区环卫市场化服务采购合同》约定的各项标准（4分），每发现1例扣1分,扣完为止。</t>
    <phoneticPr fontId="10" type="noConversion"/>
  </si>
  <si>
    <r>
      <rPr>
        <sz val="10"/>
        <color theme="1"/>
        <rFont val="微软雅黑"/>
        <family val="2"/>
        <charset val="134"/>
      </rPr>
      <t>⑤</t>
    </r>
    <r>
      <rPr>
        <sz val="10"/>
        <color theme="1"/>
        <rFont val="宋体"/>
        <family val="3"/>
        <charset val="134"/>
      </rPr>
      <t>保洁安全事故零发生（2分），未发生安全事故得满分，发生一起安全事故不得分；</t>
    </r>
    <phoneticPr fontId="10" type="noConversion"/>
  </si>
  <si>
    <r>
      <rPr>
        <sz val="10"/>
        <color theme="1"/>
        <rFont val="微软雅黑"/>
        <family val="2"/>
        <charset val="134"/>
      </rPr>
      <t>⑥</t>
    </r>
    <r>
      <rPr>
        <sz val="10"/>
        <color theme="1"/>
        <rFont val="宋体"/>
        <family val="3"/>
        <charset val="134"/>
      </rPr>
      <t>保洁工人上访投诉率5%以下（1分），每发现1例扣0.5分,扣完为止。</t>
    </r>
    <phoneticPr fontId="10" type="noConversion"/>
  </si>
  <si>
    <r>
      <t>社会公众满意度</t>
    </r>
    <r>
      <rPr>
        <sz val="10"/>
        <rFont val="宋体"/>
        <family val="3"/>
        <charset val="134"/>
      </rPr>
      <t>91.09%</t>
    </r>
    <phoneticPr fontId="10" type="noConversion"/>
  </si>
  <si>
    <t>③资金的拨付审批程序是否完善、附件是否合规完整（3分）,每发现1项不合规扣1.5分，扣完为止；</t>
    <phoneticPr fontId="10" type="noConversion"/>
  </si>
  <si>
    <t>④是否存在截留、挤占、挪用、虚列支出等情况（3分），每发现1项不合规扣1.5分，扣完为止；</t>
    <phoneticPr fontId="10" type="noConversion"/>
  </si>
  <si>
    <t>预算执行率</t>
    <phoneticPr fontId="1" type="noConversion"/>
  </si>
  <si>
    <t>④项目档案资料是否齐全并及时归档（3分），每发现1例不合规扣0.5分,扣完为止。</t>
    <phoneticPr fontId="10" type="noConversion"/>
  </si>
  <si>
    <t>现场查看，多次发现工作人员聚集聊天，扣1分；所配置的保洁人员未达到合同要求，扣3分；雾炮作业台账不全、未见人工保洁台账，扣1分</t>
    <phoneticPr fontId="10" type="noConversion"/>
  </si>
  <si>
    <r>
      <t>②项目规章制度是否规范执行（3分），每发现1例不合规扣1分,扣完为止</t>
    </r>
    <r>
      <rPr>
        <sz val="10"/>
        <color indexed="8"/>
        <rFont val="宋体"/>
        <family val="3"/>
        <charset val="134"/>
      </rPr>
      <t>；</t>
    </r>
    <phoneticPr fontId="10" type="noConversion"/>
  </si>
  <si>
    <t>①道路清扫保洁无缝隙、全覆盖，覆盖率达100%(2分），发现一例扣1分，扣完为止；</t>
    <phoneticPr fontId="10" type="noConversion"/>
  </si>
  <si>
    <t>通过查看机械作业运行台账，无东渐路，邓永坪路、永福路的保洁记录，保洁覆盖率未达100%，扣1分；通过查看全年检查考核表，存在各路段及人行道内有白色垃圾、路边有出殡丧礼的钱纸、红路灯处有小面积散落的砂石等问题，扣1分；经评价人员不同时间断不同日期现场调查，人工湖水面有漂浮物，扣1分；中联大道、富强西路、樟窑路等多处有散落垃圾，扣1分</t>
    <phoneticPr fontId="10" type="noConversion"/>
  </si>
  <si>
    <t>多报销临时清扫0.31万元扣1.5分、雾炮费用报销依据不充分，扣1.5分</t>
    <phoneticPr fontId="10" type="noConversion"/>
  </si>
  <si>
    <t>根据项目资金的实际执行率计算得分，100%计2分，95%（含）-100%计1分，90%（含）-95%计0.5分，90%以下不计分；</t>
    <phoneticPr fontId="10" type="noConversion"/>
  </si>
  <si>
    <r>
      <t>根据项目资金的实际到位率计算得分，100%计2分，9</t>
    </r>
    <r>
      <rPr>
        <sz val="10"/>
        <color indexed="8"/>
        <rFont val="宋体"/>
        <family val="3"/>
        <charset val="134"/>
      </rPr>
      <t>0%（含）-100%计1分，80%（含）-90%计0.5分，80%以下不计分；</t>
    </r>
    <phoneticPr fontId="10" type="noConversion"/>
  </si>
  <si>
    <t>未将年度目标细化、量化为反映产出情况的数量、质量指标及对应指标值，扣1分</t>
    <phoneticPr fontId="10" type="noConversion"/>
  </si>
  <si>
    <t>制度执行有效性</t>
    <phoneticPr fontId="10" type="noConversion"/>
  </si>
  <si>
    <t>项目实施是否符合相关管理规定，用以反映和考核相关管理制度的有效执行情况。</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</si>
</sst>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color theme="1"/>
      <name val="等线"/>
      <family val="2"/>
      <charset val="134"/>
      <scheme val="minor"/>
    </font>
    <font>
      <sz val="9"/>
      <name val="等线"/>
      <family val="2"/>
      <charset val="134"/>
      <scheme val="minor"/>
    </font>
    <font>
      <sz val="11"/>
      <color theme="1"/>
      <name val="宋体"/>
      <family val="3"/>
      <charset val="134"/>
    </font>
    <font>
      <b/>
      <sz val="16"/>
      <color theme="1"/>
      <name val="宋体"/>
      <family val="3"/>
      <charset val="134"/>
    </font>
    <font>
      <sz val="9"/>
      <color theme="1"/>
      <name val="宋体"/>
      <family val="3"/>
      <charset val="134"/>
    </font>
    <font>
      <sz val="10"/>
      <color theme="1"/>
      <name val="宋体"/>
      <family val="3"/>
      <charset val="134"/>
    </font>
    <font>
      <sz val="10"/>
      <color theme="1"/>
      <name val="Times New Roman"/>
      <family val="1"/>
    </font>
    <font>
      <b/>
      <sz val="10"/>
      <color theme="1"/>
      <name val="宋体"/>
      <family val="3"/>
      <charset val="134"/>
    </font>
    <font>
      <b/>
      <sz val="10"/>
      <color theme="1"/>
      <name val="Times New Roman"/>
      <family val="1"/>
    </font>
    <font>
      <sz val="10"/>
      <color theme="1"/>
      <name val="微软雅黑"/>
      <family val="1"/>
      <charset val="134"/>
    </font>
    <font>
      <sz val="9"/>
      <name val="宋体"/>
      <family val="3"/>
      <charset val="134"/>
    </font>
    <font>
      <sz val="12"/>
      <name val="宋体"/>
      <family val="3"/>
      <charset val="134"/>
    </font>
    <font>
      <sz val="10"/>
      <color indexed="8"/>
      <name val="宋体"/>
      <family val="3"/>
      <charset val="134"/>
    </font>
    <font>
      <sz val="10"/>
      <name val="宋体"/>
      <family val="3"/>
      <charset val="134"/>
    </font>
    <font>
      <sz val="18"/>
      <color theme="1"/>
      <name val="宋体"/>
      <family val="3"/>
      <charset val="134"/>
    </font>
    <font>
      <sz val="9"/>
      <color indexed="8"/>
      <name val="宋体"/>
      <family val="3"/>
      <charset val="134"/>
    </font>
    <font>
      <sz val="10"/>
      <color theme="1"/>
      <name val="微软雅黑"/>
      <family val="2"/>
      <charset val="134"/>
    </font>
    <font>
      <sz val="10"/>
      <color theme="1"/>
      <name val="宋体"/>
      <family val="2"/>
      <charset val="134"/>
    </font>
    <font>
      <sz val="9"/>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176" fontId="6" fillId="0" borderId="1" xfId="0" applyNumberFormat="1" applyFont="1" applyBorder="1">
      <alignment vertical="center"/>
    </xf>
    <xf numFmtId="0" fontId="7" fillId="0" borderId="1" xfId="0" applyFont="1" applyBorder="1">
      <alignment vertical="center"/>
    </xf>
    <xf numFmtId="176" fontId="8" fillId="0" borderId="1" xfId="0" applyNumberFormat="1" applyFont="1" applyBorder="1">
      <alignment vertical="center"/>
    </xf>
    <xf numFmtId="0" fontId="8" fillId="0" borderId="1" xfId="0" applyFont="1" applyBorder="1">
      <alignment vertical="center"/>
    </xf>
    <xf numFmtId="176" fontId="7" fillId="0" borderId="1" xfId="0" applyNumberFormat="1" applyFont="1" applyBorder="1">
      <alignment vertical="center"/>
    </xf>
    <xf numFmtId="0" fontId="6"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5" fillId="0" borderId="0" xfId="0" applyFont="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3" fillId="0" borderId="1" xfId="0" applyFont="1" applyBorder="1">
      <alignment vertical="center"/>
    </xf>
    <xf numFmtId="0" fontId="13"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3" fillId="0" borderId="1" xfId="0" applyFont="1" applyBorder="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5"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5" xfId="0" applyFont="1" applyBorder="1" applyAlignment="1">
      <alignment horizontal="justify" vertical="center" wrapText="1"/>
    </xf>
    <xf numFmtId="0" fontId="2" fillId="0" borderId="1" xfId="0" applyFont="1" applyBorder="1">
      <alignment vertical="center"/>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0" xfId="0" applyFont="1" applyFill="1" applyAlignment="1">
      <alignment horizontal="center" vertical="center"/>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righ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0" fontId="18" fillId="0" borderId="3" xfId="0" applyNumberFormat="1" applyFont="1" applyBorder="1" applyAlignment="1">
      <alignment horizontal="center" vertical="center"/>
    </xf>
    <xf numFmtId="10" fontId="18" fillId="0" borderId="4" xfId="0" applyNumberFormat="1" applyFont="1" applyBorder="1" applyAlignment="1">
      <alignment horizontal="center" vertical="center"/>
    </xf>
    <xf numFmtId="10" fontId="18"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 xfId="0" applyFont="1" applyFill="1" applyBorder="1" applyAlignment="1">
      <alignment horizontal="center" vertical="center" wrapText="1"/>
    </xf>
    <xf numFmtId="0" fontId="2" fillId="0" borderId="4" xfId="0" applyFont="1" applyFill="1" applyBorder="1" applyAlignment="1"/>
    <xf numFmtId="0" fontId="2" fillId="0" borderId="5" xfId="0" applyFont="1" applyFill="1" applyBorder="1" applyAlignment="1"/>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15" fillId="0" borderId="0" xfId="0" applyFont="1" applyAlignment="1">
      <alignment horizontal="left" vertical="center"/>
    </xf>
    <xf numFmtId="0" fontId="14" fillId="0" borderId="2" xfId="0" applyFont="1" applyBorder="1" applyAlignment="1">
      <alignment horizontal="center" vertical="center"/>
    </xf>
    <xf numFmtId="0" fontId="5" fillId="0" borderId="0" xfId="0" applyFont="1" applyAlignment="1">
      <alignment horizontal="center" vertical="center" wrapText="1"/>
    </xf>
    <xf numFmtId="0" fontId="13" fillId="0" borderId="1" xfId="0" applyFont="1" applyBorder="1" applyAlignment="1">
      <alignment horizontal="left" vertical="center"/>
    </xf>
    <xf numFmtId="0" fontId="5"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9DDC-D841-432C-A933-A508018C8914}">
  <dimension ref="A1:M14"/>
  <sheetViews>
    <sheetView workbookViewId="0"/>
  </sheetViews>
  <sheetFormatPr defaultColWidth="9" defaultRowHeight="33" customHeight="1" x14ac:dyDescent="0.2"/>
  <cols>
    <col min="1" max="1" width="8" style="1" customWidth="1"/>
    <col min="2" max="2" width="11.25" style="1" customWidth="1"/>
    <col min="3" max="3" width="13.125" style="1" customWidth="1"/>
    <col min="4" max="4" width="8.625" style="1" customWidth="1"/>
    <col min="5" max="5" width="16.375" style="1" customWidth="1"/>
    <col min="6" max="6" width="11" style="1" customWidth="1"/>
    <col min="7" max="7" width="13.625" style="1" customWidth="1"/>
    <col min="8" max="8" width="8.875" style="1" customWidth="1"/>
    <col min="9" max="9" width="9.75" style="1" customWidth="1"/>
    <col min="10" max="10" width="9.625" style="1" customWidth="1"/>
    <col min="11" max="11" width="13" style="1" customWidth="1"/>
    <col min="12" max="12" width="8" style="1" customWidth="1"/>
    <col min="13" max="13" width="9" style="1" customWidth="1"/>
    <col min="14" max="16384" width="9" style="1"/>
  </cols>
  <sheetData>
    <row r="1" spans="1:13" ht="20.25" customHeight="1" x14ac:dyDescent="0.2">
      <c r="A1" s="3" t="s">
        <v>8</v>
      </c>
    </row>
    <row r="2" spans="1:13" ht="33" customHeight="1" x14ac:dyDescent="0.2">
      <c r="A2" s="52" t="s">
        <v>108</v>
      </c>
      <c r="B2" s="52"/>
      <c r="C2" s="52"/>
      <c r="D2" s="52"/>
      <c r="E2" s="52"/>
      <c r="F2" s="52"/>
      <c r="G2" s="52"/>
      <c r="H2" s="52"/>
      <c r="I2" s="52"/>
      <c r="J2" s="52"/>
      <c r="K2" s="52"/>
      <c r="L2" s="52"/>
      <c r="M2" s="52"/>
    </row>
    <row r="3" spans="1:13" ht="15" customHeight="1" x14ac:dyDescent="0.2">
      <c r="A3" s="53" t="s">
        <v>18</v>
      </c>
      <c r="B3" s="53"/>
      <c r="C3" s="53"/>
      <c r="D3" s="53"/>
      <c r="E3" s="53"/>
      <c r="F3" s="53"/>
      <c r="G3" s="53"/>
      <c r="H3" s="53"/>
      <c r="I3" s="53"/>
      <c r="J3" s="53"/>
      <c r="K3" s="53"/>
      <c r="L3" s="53"/>
      <c r="M3" s="53"/>
    </row>
    <row r="4" spans="1:13" ht="33" customHeight="1" x14ac:dyDescent="0.2">
      <c r="A4" s="48" t="s">
        <v>0</v>
      </c>
      <c r="B4" s="49"/>
      <c r="C4" s="49"/>
      <c r="D4" s="50"/>
      <c r="E4" s="51" t="s">
        <v>1</v>
      </c>
      <c r="F4" s="51"/>
      <c r="G4" s="51"/>
      <c r="H4" s="51"/>
      <c r="I4" s="48" t="s">
        <v>2</v>
      </c>
      <c r="J4" s="49"/>
      <c r="K4" s="49"/>
      <c r="L4" s="50"/>
      <c r="M4" s="57" t="s">
        <v>137</v>
      </c>
    </row>
    <row r="5" spans="1:13" s="2" customFormat="1" ht="21.75" customHeight="1" x14ac:dyDescent="0.2">
      <c r="A5" s="56"/>
      <c r="B5" s="4" t="s">
        <v>9</v>
      </c>
      <c r="C5" s="4" t="s">
        <v>10</v>
      </c>
      <c r="D5" s="56" t="s">
        <v>3</v>
      </c>
      <c r="E5" s="4" t="s">
        <v>7</v>
      </c>
      <c r="F5" s="4" t="s">
        <v>9</v>
      </c>
      <c r="G5" s="4" t="s">
        <v>10</v>
      </c>
      <c r="H5" s="54" t="s">
        <v>3</v>
      </c>
      <c r="I5" s="54"/>
      <c r="J5" s="4" t="s">
        <v>9</v>
      </c>
      <c r="K5" s="4" t="s">
        <v>10</v>
      </c>
      <c r="L5" s="56" t="s">
        <v>3</v>
      </c>
      <c r="M5" s="58"/>
    </row>
    <row r="6" spans="1:13" s="2" customFormat="1" ht="21.75" customHeight="1" x14ac:dyDescent="0.2">
      <c r="A6" s="51"/>
      <c r="B6" s="11" t="s">
        <v>19</v>
      </c>
      <c r="C6" s="11" t="s">
        <v>19</v>
      </c>
      <c r="D6" s="51"/>
      <c r="E6" s="4"/>
      <c r="F6" s="11" t="s">
        <v>19</v>
      </c>
      <c r="G6" s="11" t="s">
        <v>20</v>
      </c>
      <c r="H6" s="55"/>
      <c r="I6" s="55"/>
      <c r="J6" s="11" t="s">
        <v>19</v>
      </c>
      <c r="K6" s="11" t="s">
        <v>20</v>
      </c>
      <c r="L6" s="51"/>
      <c r="M6" s="59"/>
    </row>
    <row r="7" spans="1:13" ht="33" customHeight="1" x14ac:dyDescent="0.2">
      <c r="A7" s="56"/>
      <c r="B7" s="45">
        <f>3708540/10000</f>
        <v>370.85399999999998</v>
      </c>
      <c r="C7" s="45">
        <f>1316628.99/10000</f>
        <v>131.66289900000001</v>
      </c>
      <c r="D7" s="45">
        <f>B7+C7-0.01</f>
        <v>502.50689899999998</v>
      </c>
      <c r="E7" s="5" t="s">
        <v>11</v>
      </c>
      <c r="F7" s="6">
        <f>2895000/10000</f>
        <v>289.5</v>
      </c>
      <c r="G7" s="6">
        <f>970193/10000</f>
        <v>97.019300000000001</v>
      </c>
      <c r="H7" s="6">
        <f>F7+G7</f>
        <v>386.51929999999999</v>
      </c>
      <c r="I7" s="45"/>
      <c r="J7" s="45">
        <f>B7-F7-F8-F9-F10-F11-F12-F13</f>
        <v>1.3499999999978862E-2</v>
      </c>
      <c r="K7" s="45">
        <f>C14-G14</f>
        <v>2.8990000000135296E-3</v>
      </c>
      <c r="L7" s="45">
        <v>0.01</v>
      </c>
      <c r="M7" s="60">
        <f>(F14+G14)/(B14+C14)</f>
        <v>0.99996736627159677</v>
      </c>
    </row>
    <row r="8" spans="1:13" ht="33" customHeight="1" x14ac:dyDescent="0.2">
      <c r="A8" s="63"/>
      <c r="B8" s="46"/>
      <c r="C8" s="46"/>
      <c r="D8" s="46"/>
      <c r="E8" s="5" t="s">
        <v>12</v>
      </c>
      <c r="F8" s="6">
        <f>111898/10000</f>
        <v>11.1898</v>
      </c>
      <c r="G8" s="6">
        <v>0</v>
      </c>
      <c r="H8" s="6">
        <f t="shared" ref="H8:H14" si="0">F8+G8</f>
        <v>11.1898</v>
      </c>
      <c r="I8" s="46"/>
      <c r="J8" s="46"/>
      <c r="K8" s="46"/>
      <c r="L8" s="46"/>
      <c r="M8" s="61"/>
    </row>
    <row r="9" spans="1:13" ht="33" customHeight="1" x14ac:dyDescent="0.2">
      <c r="A9" s="63"/>
      <c r="B9" s="46"/>
      <c r="C9" s="46"/>
      <c r="D9" s="46"/>
      <c r="E9" s="5" t="s">
        <v>13</v>
      </c>
      <c r="F9" s="6">
        <f>171820/10000</f>
        <v>17.181999999999999</v>
      </c>
      <c r="G9" s="6">
        <v>0</v>
      </c>
      <c r="H9" s="6">
        <f t="shared" si="0"/>
        <v>17.181999999999999</v>
      </c>
      <c r="I9" s="46"/>
      <c r="J9" s="46"/>
      <c r="K9" s="46"/>
      <c r="L9" s="46"/>
      <c r="M9" s="61"/>
    </row>
    <row r="10" spans="1:13" ht="33" customHeight="1" x14ac:dyDescent="0.2">
      <c r="A10" s="63"/>
      <c r="B10" s="46"/>
      <c r="C10" s="46"/>
      <c r="D10" s="46"/>
      <c r="E10" s="5" t="s">
        <v>14</v>
      </c>
      <c r="F10" s="6">
        <f>420618/10000</f>
        <v>42.061799999999998</v>
      </c>
      <c r="G10" s="6">
        <f>194481/10000</f>
        <v>19.4481</v>
      </c>
      <c r="H10" s="6">
        <f t="shared" si="0"/>
        <v>61.509900000000002</v>
      </c>
      <c r="I10" s="46"/>
      <c r="J10" s="46"/>
      <c r="K10" s="46"/>
      <c r="L10" s="46"/>
      <c r="M10" s="61"/>
    </row>
    <row r="11" spans="1:13" ht="33" customHeight="1" x14ac:dyDescent="0.2">
      <c r="A11" s="63"/>
      <c r="B11" s="46"/>
      <c r="C11" s="46"/>
      <c r="D11" s="46"/>
      <c r="E11" s="5" t="s">
        <v>15</v>
      </c>
      <c r="F11" s="6">
        <f>18750/10000</f>
        <v>1.875</v>
      </c>
      <c r="G11" s="6">
        <f>6250/10000</f>
        <v>0.625</v>
      </c>
      <c r="H11" s="6">
        <f t="shared" si="0"/>
        <v>2.5</v>
      </c>
      <c r="I11" s="46"/>
      <c r="J11" s="46"/>
      <c r="K11" s="46"/>
      <c r="L11" s="46"/>
      <c r="M11" s="61"/>
    </row>
    <row r="12" spans="1:13" ht="33" customHeight="1" x14ac:dyDescent="0.2">
      <c r="A12" s="63"/>
      <c r="B12" s="46"/>
      <c r="C12" s="46"/>
      <c r="D12" s="46"/>
      <c r="E12" s="5" t="s">
        <v>16</v>
      </c>
      <c r="F12" s="6">
        <f>84319/10000</f>
        <v>8.4319000000000006</v>
      </c>
      <c r="G12" s="6">
        <v>14.56</v>
      </c>
      <c r="H12" s="6">
        <f t="shared" si="0"/>
        <v>22.991900000000001</v>
      </c>
      <c r="I12" s="46"/>
      <c r="J12" s="46"/>
      <c r="K12" s="46"/>
      <c r="L12" s="46"/>
      <c r="M12" s="61"/>
    </row>
    <row r="13" spans="1:13" ht="33" customHeight="1" x14ac:dyDescent="0.2">
      <c r="A13" s="51"/>
      <c r="B13" s="47"/>
      <c r="C13" s="47"/>
      <c r="D13" s="47"/>
      <c r="E13" s="5" t="s">
        <v>17</v>
      </c>
      <c r="F13" s="6">
        <f>6000/10000</f>
        <v>0.6</v>
      </c>
      <c r="G13" s="6">
        <v>0</v>
      </c>
      <c r="H13" s="6">
        <f t="shared" si="0"/>
        <v>0.6</v>
      </c>
      <c r="I13" s="47"/>
      <c r="J13" s="47"/>
      <c r="K13" s="47"/>
      <c r="L13" s="47"/>
      <c r="M13" s="62"/>
    </row>
    <row r="14" spans="1:13" ht="33" customHeight="1" x14ac:dyDescent="0.2">
      <c r="A14" s="7" t="s">
        <v>4</v>
      </c>
      <c r="B14" s="8">
        <f>SUM(B7)</f>
        <v>370.85399999999998</v>
      </c>
      <c r="C14" s="8">
        <f t="shared" ref="C14:D14" si="1">SUM(C7)</f>
        <v>131.66289900000001</v>
      </c>
      <c r="D14" s="8">
        <f t="shared" si="1"/>
        <v>502.50689899999998</v>
      </c>
      <c r="E14" s="9" t="s">
        <v>5</v>
      </c>
      <c r="F14" s="8">
        <f>SUM(F7:F13)</f>
        <v>370.84050000000002</v>
      </c>
      <c r="G14" s="8">
        <v>131.66</v>
      </c>
      <c r="H14" s="8">
        <f t="shared" si="0"/>
        <v>502.50049999999999</v>
      </c>
      <c r="I14" s="7" t="s">
        <v>6</v>
      </c>
      <c r="J14" s="10">
        <f>SUM(J7)</f>
        <v>1.3499999999978862E-2</v>
      </c>
      <c r="K14" s="10">
        <f t="shared" ref="K14:L14" si="2">SUM(K7)</f>
        <v>2.8990000000135296E-3</v>
      </c>
      <c r="L14" s="10">
        <f t="shared" si="2"/>
        <v>0.01</v>
      </c>
      <c r="M14" s="36"/>
    </row>
  </sheetData>
  <mergeCells count="20">
    <mergeCell ref="A7:A13"/>
    <mergeCell ref="B7:B13"/>
    <mergeCell ref="C7:C13"/>
    <mergeCell ref="D7:D13"/>
    <mergeCell ref="I7:I13"/>
    <mergeCell ref="A4:D4"/>
    <mergeCell ref="E4:H4"/>
    <mergeCell ref="I4:L4"/>
    <mergeCell ref="A2:M2"/>
    <mergeCell ref="A3:M3"/>
    <mergeCell ref="I5:I6"/>
    <mergeCell ref="L5:L6"/>
    <mergeCell ref="K7:K13"/>
    <mergeCell ref="L7:L13"/>
    <mergeCell ref="J7:J13"/>
    <mergeCell ref="A5:A6"/>
    <mergeCell ref="D5:D6"/>
    <mergeCell ref="H5:H6"/>
    <mergeCell ref="M4:M6"/>
    <mergeCell ref="M7:M13"/>
  </mergeCells>
  <phoneticPr fontId="1" type="noConversion"/>
  <printOptions horizontalCentered="1"/>
  <pageMargins left="0.70866141732283472" right="0.5118110236220472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74F4-0608-4CD6-95CB-5890DF5A4F30}">
  <dimension ref="A1:K64"/>
  <sheetViews>
    <sheetView tabSelected="1" workbookViewId="0">
      <selection activeCell="H48" sqref="H48"/>
    </sheetView>
  </sheetViews>
  <sheetFormatPr defaultColWidth="9" defaultRowHeight="14.25" x14ac:dyDescent="0.2"/>
  <cols>
    <col min="1" max="1" width="4.875" style="1" customWidth="1"/>
    <col min="2" max="2" width="5.625" style="1" customWidth="1"/>
    <col min="3" max="3" width="4.875" style="1" customWidth="1"/>
    <col min="4" max="4" width="5.625" style="1" customWidth="1"/>
    <col min="5" max="5" width="13.25" style="2" customWidth="1"/>
    <col min="6" max="6" width="5.625" style="1" customWidth="1"/>
    <col min="7" max="7" width="29.5" style="1" customWidth="1"/>
    <col min="8" max="8" width="49.625" style="1" customWidth="1"/>
    <col min="9" max="9" width="5.375" style="42" customWidth="1"/>
    <col min="10" max="10" width="5.625" style="42" customWidth="1"/>
    <col min="11" max="11" width="37.25" style="1" customWidth="1"/>
    <col min="12" max="256" width="9" style="1"/>
    <col min="257" max="257" width="4.875" style="1" customWidth="1"/>
    <col min="258" max="258" width="5.625" style="1" customWidth="1"/>
    <col min="259" max="259" width="4.875" style="1" customWidth="1"/>
    <col min="260" max="260" width="5.625" style="1" customWidth="1"/>
    <col min="261" max="261" width="13.25" style="1" customWidth="1"/>
    <col min="262" max="262" width="5.625" style="1" customWidth="1"/>
    <col min="263" max="263" width="29.5" style="1" customWidth="1"/>
    <col min="264" max="264" width="70.375" style="1" customWidth="1"/>
    <col min="265" max="266" width="5.625" style="1" customWidth="1"/>
    <col min="267" max="267" width="24.125" style="1" customWidth="1"/>
    <col min="268" max="512" width="9" style="1"/>
    <col min="513" max="513" width="4.875" style="1" customWidth="1"/>
    <col min="514" max="514" width="5.625" style="1" customWidth="1"/>
    <col min="515" max="515" width="4.875" style="1" customWidth="1"/>
    <col min="516" max="516" width="5.625" style="1" customWidth="1"/>
    <col min="517" max="517" width="13.25" style="1" customWidth="1"/>
    <col min="518" max="518" width="5.625" style="1" customWidth="1"/>
    <col min="519" max="519" width="29.5" style="1" customWidth="1"/>
    <col min="520" max="520" width="70.375" style="1" customWidth="1"/>
    <col min="521" max="522" width="5.625" style="1" customWidth="1"/>
    <col min="523" max="523" width="24.125" style="1" customWidth="1"/>
    <col min="524" max="768" width="9" style="1"/>
    <col min="769" max="769" width="4.875" style="1" customWidth="1"/>
    <col min="770" max="770" width="5.625" style="1" customWidth="1"/>
    <col min="771" max="771" width="4.875" style="1" customWidth="1"/>
    <col min="772" max="772" width="5.625" style="1" customWidth="1"/>
    <col min="773" max="773" width="13.25" style="1" customWidth="1"/>
    <col min="774" max="774" width="5.625" style="1" customWidth="1"/>
    <col min="775" max="775" width="29.5" style="1" customWidth="1"/>
    <col min="776" max="776" width="70.375" style="1" customWidth="1"/>
    <col min="777" max="778" width="5.625" style="1" customWidth="1"/>
    <col min="779" max="779" width="24.125" style="1" customWidth="1"/>
    <col min="780" max="1024" width="9" style="1"/>
    <col min="1025" max="1025" width="4.875" style="1" customWidth="1"/>
    <col min="1026" max="1026" width="5.625" style="1" customWidth="1"/>
    <col min="1027" max="1027" width="4.875" style="1" customWidth="1"/>
    <col min="1028" max="1028" width="5.625" style="1" customWidth="1"/>
    <col min="1029" max="1029" width="13.25" style="1" customWidth="1"/>
    <col min="1030" max="1030" width="5.625" style="1" customWidth="1"/>
    <col min="1031" max="1031" width="29.5" style="1" customWidth="1"/>
    <col min="1032" max="1032" width="70.375" style="1" customWidth="1"/>
    <col min="1033" max="1034" width="5.625" style="1" customWidth="1"/>
    <col min="1035" max="1035" width="24.125" style="1" customWidth="1"/>
    <col min="1036" max="1280" width="9" style="1"/>
    <col min="1281" max="1281" width="4.875" style="1" customWidth="1"/>
    <col min="1282" max="1282" width="5.625" style="1" customWidth="1"/>
    <col min="1283" max="1283" width="4.875" style="1" customWidth="1"/>
    <col min="1284" max="1284" width="5.625" style="1" customWidth="1"/>
    <col min="1285" max="1285" width="13.25" style="1" customWidth="1"/>
    <col min="1286" max="1286" width="5.625" style="1" customWidth="1"/>
    <col min="1287" max="1287" width="29.5" style="1" customWidth="1"/>
    <col min="1288" max="1288" width="70.375" style="1" customWidth="1"/>
    <col min="1289" max="1290" width="5.625" style="1" customWidth="1"/>
    <col min="1291" max="1291" width="24.125" style="1" customWidth="1"/>
    <col min="1292" max="1536" width="9" style="1"/>
    <col min="1537" max="1537" width="4.875" style="1" customWidth="1"/>
    <col min="1538" max="1538" width="5.625" style="1" customWidth="1"/>
    <col min="1539" max="1539" width="4.875" style="1" customWidth="1"/>
    <col min="1540" max="1540" width="5.625" style="1" customWidth="1"/>
    <col min="1541" max="1541" width="13.25" style="1" customWidth="1"/>
    <col min="1542" max="1542" width="5.625" style="1" customWidth="1"/>
    <col min="1543" max="1543" width="29.5" style="1" customWidth="1"/>
    <col min="1544" max="1544" width="70.375" style="1" customWidth="1"/>
    <col min="1545" max="1546" width="5.625" style="1" customWidth="1"/>
    <col min="1547" max="1547" width="24.125" style="1" customWidth="1"/>
    <col min="1548" max="1792" width="9" style="1"/>
    <col min="1793" max="1793" width="4.875" style="1" customWidth="1"/>
    <col min="1794" max="1794" width="5.625" style="1" customWidth="1"/>
    <col min="1795" max="1795" width="4.875" style="1" customWidth="1"/>
    <col min="1796" max="1796" width="5.625" style="1" customWidth="1"/>
    <col min="1797" max="1797" width="13.25" style="1" customWidth="1"/>
    <col min="1798" max="1798" width="5.625" style="1" customWidth="1"/>
    <col min="1799" max="1799" width="29.5" style="1" customWidth="1"/>
    <col min="1800" max="1800" width="70.375" style="1" customWidth="1"/>
    <col min="1801" max="1802" width="5.625" style="1" customWidth="1"/>
    <col min="1803" max="1803" width="24.125" style="1" customWidth="1"/>
    <col min="1804" max="2048" width="9" style="1"/>
    <col min="2049" max="2049" width="4.875" style="1" customWidth="1"/>
    <col min="2050" max="2050" width="5.625" style="1" customWidth="1"/>
    <col min="2051" max="2051" width="4.875" style="1" customWidth="1"/>
    <col min="2052" max="2052" width="5.625" style="1" customWidth="1"/>
    <col min="2053" max="2053" width="13.25" style="1" customWidth="1"/>
    <col min="2054" max="2054" width="5.625" style="1" customWidth="1"/>
    <col min="2055" max="2055" width="29.5" style="1" customWidth="1"/>
    <col min="2056" max="2056" width="70.375" style="1" customWidth="1"/>
    <col min="2057" max="2058" width="5.625" style="1" customWidth="1"/>
    <col min="2059" max="2059" width="24.125" style="1" customWidth="1"/>
    <col min="2060" max="2304" width="9" style="1"/>
    <col min="2305" max="2305" width="4.875" style="1" customWidth="1"/>
    <col min="2306" max="2306" width="5.625" style="1" customWidth="1"/>
    <col min="2307" max="2307" width="4.875" style="1" customWidth="1"/>
    <col min="2308" max="2308" width="5.625" style="1" customWidth="1"/>
    <col min="2309" max="2309" width="13.25" style="1" customWidth="1"/>
    <col min="2310" max="2310" width="5.625" style="1" customWidth="1"/>
    <col min="2311" max="2311" width="29.5" style="1" customWidth="1"/>
    <col min="2312" max="2312" width="70.375" style="1" customWidth="1"/>
    <col min="2313" max="2314" width="5.625" style="1" customWidth="1"/>
    <col min="2315" max="2315" width="24.125" style="1" customWidth="1"/>
    <col min="2316" max="2560" width="9" style="1"/>
    <col min="2561" max="2561" width="4.875" style="1" customWidth="1"/>
    <col min="2562" max="2562" width="5.625" style="1" customWidth="1"/>
    <col min="2563" max="2563" width="4.875" style="1" customWidth="1"/>
    <col min="2564" max="2564" width="5.625" style="1" customWidth="1"/>
    <col min="2565" max="2565" width="13.25" style="1" customWidth="1"/>
    <col min="2566" max="2566" width="5.625" style="1" customWidth="1"/>
    <col min="2567" max="2567" width="29.5" style="1" customWidth="1"/>
    <col min="2568" max="2568" width="70.375" style="1" customWidth="1"/>
    <col min="2569" max="2570" width="5.625" style="1" customWidth="1"/>
    <col min="2571" max="2571" width="24.125" style="1" customWidth="1"/>
    <col min="2572" max="2816" width="9" style="1"/>
    <col min="2817" max="2817" width="4.875" style="1" customWidth="1"/>
    <col min="2818" max="2818" width="5.625" style="1" customWidth="1"/>
    <col min="2819" max="2819" width="4.875" style="1" customWidth="1"/>
    <col min="2820" max="2820" width="5.625" style="1" customWidth="1"/>
    <col min="2821" max="2821" width="13.25" style="1" customWidth="1"/>
    <col min="2822" max="2822" width="5.625" style="1" customWidth="1"/>
    <col min="2823" max="2823" width="29.5" style="1" customWidth="1"/>
    <col min="2824" max="2824" width="70.375" style="1" customWidth="1"/>
    <col min="2825" max="2826" width="5.625" style="1" customWidth="1"/>
    <col min="2827" max="2827" width="24.125" style="1" customWidth="1"/>
    <col min="2828" max="3072" width="9" style="1"/>
    <col min="3073" max="3073" width="4.875" style="1" customWidth="1"/>
    <col min="3074" max="3074" width="5.625" style="1" customWidth="1"/>
    <col min="3075" max="3075" width="4.875" style="1" customWidth="1"/>
    <col min="3076" max="3076" width="5.625" style="1" customWidth="1"/>
    <col min="3077" max="3077" width="13.25" style="1" customWidth="1"/>
    <col min="3078" max="3078" width="5.625" style="1" customWidth="1"/>
    <col min="3079" max="3079" width="29.5" style="1" customWidth="1"/>
    <col min="3080" max="3080" width="70.375" style="1" customWidth="1"/>
    <col min="3081" max="3082" width="5.625" style="1" customWidth="1"/>
    <col min="3083" max="3083" width="24.125" style="1" customWidth="1"/>
    <col min="3084" max="3328" width="9" style="1"/>
    <col min="3329" max="3329" width="4.875" style="1" customWidth="1"/>
    <col min="3330" max="3330" width="5.625" style="1" customWidth="1"/>
    <col min="3331" max="3331" width="4.875" style="1" customWidth="1"/>
    <col min="3332" max="3332" width="5.625" style="1" customWidth="1"/>
    <col min="3333" max="3333" width="13.25" style="1" customWidth="1"/>
    <col min="3334" max="3334" width="5.625" style="1" customWidth="1"/>
    <col min="3335" max="3335" width="29.5" style="1" customWidth="1"/>
    <col min="3336" max="3336" width="70.375" style="1" customWidth="1"/>
    <col min="3337" max="3338" width="5.625" style="1" customWidth="1"/>
    <col min="3339" max="3339" width="24.125" style="1" customWidth="1"/>
    <col min="3340" max="3584" width="9" style="1"/>
    <col min="3585" max="3585" width="4.875" style="1" customWidth="1"/>
    <col min="3586" max="3586" width="5.625" style="1" customWidth="1"/>
    <col min="3587" max="3587" width="4.875" style="1" customWidth="1"/>
    <col min="3588" max="3588" width="5.625" style="1" customWidth="1"/>
    <col min="3589" max="3589" width="13.25" style="1" customWidth="1"/>
    <col min="3590" max="3590" width="5.625" style="1" customWidth="1"/>
    <col min="3591" max="3591" width="29.5" style="1" customWidth="1"/>
    <col min="3592" max="3592" width="70.375" style="1" customWidth="1"/>
    <col min="3593" max="3594" width="5.625" style="1" customWidth="1"/>
    <col min="3595" max="3595" width="24.125" style="1" customWidth="1"/>
    <col min="3596" max="3840" width="9" style="1"/>
    <col min="3841" max="3841" width="4.875" style="1" customWidth="1"/>
    <col min="3842" max="3842" width="5.625" style="1" customWidth="1"/>
    <col min="3843" max="3843" width="4.875" style="1" customWidth="1"/>
    <col min="3844" max="3844" width="5.625" style="1" customWidth="1"/>
    <col min="3845" max="3845" width="13.25" style="1" customWidth="1"/>
    <col min="3846" max="3846" width="5.625" style="1" customWidth="1"/>
    <col min="3847" max="3847" width="29.5" style="1" customWidth="1"/>
    <col min="3848" max="3848" width="70.375" style="1" customWidth="1"/>
    <col min="3849" max="3850" width="5.625" style="1" customWidth="1"/>
    <col min="3851" max="3851" width="24.125" style="1" customWidth="1"/>
    <col min="3852" max="4096" width="9" style="1"/>
    <col min="4097" max="4097" width="4.875" style="1" customWidth="1"/>
    <col min="4098" max="4098" width="5.625" style="1" customWidth="1"/>
    <col min="4099" max="4099" width="4.875" style="1" customWidth="1"/>
    <col min="4100" max="4100" width="5.625" style="1" customWidth="1"/>
    <col min="4101" max="4101" width="13.25" style="1" customWidth="1"/>
    <col min="4102" max="4102" width="5.625" style="1" customWidth="1"/>
    <col min="4103" max="4103" width="29.5" style="1" customWidth="1"/>
    <col min="4104" max="4104" width="70.375" style="1" customWidth="1"/>
    <col min="4105" max="4106" width="5.625" style="1" customWidth="1"/>
    <col min="4107" max="4107" width="24.125" style="1" customWidth="1"/>
    <col min="4108" max="4352" width="9" style="1"/>
    <col min="4353" max="4353" width="4.875" style="1" customWidth="1"/>
    <col min="4354" max="4354" width="5.625" style="1" customWidth="1"/>
    <col min="4355" max="4355" width="4.875" style="1" customWidth="1"/>
    <col min="4356" max="4356" width="5.625" style="1" customWidth="1"/>
    <col min="4357" max="4357" width="13.25" style="1" customWidth="1"/>
    <col min="4358" max="4358" width="5.625" style="1" customWidth="1"/>
    <col min="4359" max="4359" width="29.5" style="1" customWidth="1"/>
    <col min="4360" max="4360" width="70.375" style="1" customWidth="1"/>
    <col min="4361" max="4362" width="5.625" style="1" customWidth="1"/>
    <col min="4363" max="4363" width="24.125" style="1" customWidth="1"/>
    <col min="4364" max="4608" width="9" style="1"/>
    <col min="4609" max="4609" width="4.875" style="1" customWidth="1"/>
    <col min="4610" max="4610" width="5.625" style="1" customWidth="1"/>
    <col min="4611" max="4611" width="4.875" style="1" customWidth="1"/>
    <col min="4612" max="4612" width="5.625" style="1" customWidth="1"/>
    <col min="4613" max="4613" width="13.25" style="1" customWidth="1"/>
    <col min="4614" max="4614" width="5.625" style="1" customWidth="1"/>
    <col min="4615" max="4615" width="29.5" style="1" customWidth="1"/>
    <col min="4616" max="4616" width="70.375" style="1" customWidth="1"/>
    <col min="4617" max="4618" width="5.625" style="1" customWidth="1"/>
    <col min="4619" max="4619" width="24.125" style="1" customWidth="1"/>
    <col min="4620" max="4864" width="9" style="1"/>
    <col min="4865" max="4865" width="4.875" style="1" customWidth="1"/>
    <col min="4866" max="4866" width="5.625" style="1" customWidth="1"/>
    <col min="4867" max="4867" width="4.875" style="1" customWidth="1"/>
    <col min="4868" max="4868" width="5.625" style="1" customWidth="1"/>
    <col min="4869" max="4869" width="13.25" style="1" customWidth="1"/>
    <col min="4870" max="4870" width="5.625" style="1" customWidth="1"/>
    <col min="4871" max="4871" width="29.5" style="1" customWidth="1"/>
    <col min="4872" max="4872" width="70.375" style="1" customWidth="1"/>
    <col min="4873" max="4874" width="5.625" style="1" customWidth="1"/>
    <col min="4875" max="4875" width="24.125" style="1" customWidth="1"/>
    <col min="4876" max="5120" width="9" style="1"/>
    <col min="5121" max="5121" width="4.875" style="1" customWidth="1"/>
    <col min="5122" max="5122" width="5.625" style="1" customWidth="1"/>
    <col min="5123" max="5123" width="4.875" style="1" customWidth="1"/>
    <col min="5124" max="5124" width="5.625" style="1" customWidth="1"/>
    <col min="5125" max="5125" width="13.25" style="1" customWidth="1"/>
    <col min="5126" max="5126" width="5.625" style="1" customWidth="1"/>
    <col min="5127" max="5127" width="29.5" style="1" customWidth="1"/>
    <col min="5128" max="5128" width="70.375" style="1" customWidth="1"/>
    <col min="5129" max="5130" width="5.625" style="1" customWidth="1"/>
    <col min="5131" max="5131" width="24.125" style="1" customWidth="1"/>
    <col min="5132" max="5376" width="9" style="1"/>
    <col min="5377" max="5377" width="4.875" style="1" customWidth="1"/>
    <col min="5378" max="5378" width="5.625" style="1" customWidth="1"/>
    <col min="5379" max="5379" width="4.875" style="1" customWidth="1"/>
    <col min="5380" max="5380" width="5.625" style="1" customWidth="1"/>
    <col min="5381" max="5381" width="13.25" style="1" customWidth="1"/>
    <col min="5382" max="5382" width="5.625" style="1" customWidth="1"/>
    <col min="5383" max="5383" width="29.5" style="1" customWidth="1"/>
    <col min="5384" max="5384" width="70.375" style="1" customWidth="1"/>
    <col min="5385" max="5386" width="5.625" style="1" customWidth="1"/>
    <col min="5387" max="5387" width="24.125" style="1" customWidth="1"/>
    <col min="5388" max="5632" width="9" style="1"/>
    <col min="5633" max="5633" width="4.875" style="1" customWidth="1"/>
    <col min="5634" max="5634" width="5.625" style="1" customWidth="1"/>
    <col min="5635" max="5635" width="4.875" style="1" customWidth="1"/>
    <col min="5636" max="5636" width="5.625" style="1" customWidth="1"/>
    <col min="5637" max="5637" width="13.25" style="1" customWidth="1"/>
    <col min="5638" max="5638" width="5.625" style="1" customWidth="1"/>
    <col min="5639" max="5639" width="29.5" style="1" customWidth="1"/>
    <col min="5640" max="5640" width="70.375" style="1" customWidth="1"/>
    <col min="5641" max="5642" width="5.625" style="1" customWidth="1"/>
    <col min="5643" max="5643" width="24.125" style="1" customWidth="1"/>
    <col min="5644" max="5888" width="9" style="1"/>
    <col min="5889" max="5889" width="4.875" style="1" customWidth="1"/>
    <col min="5890" max="5890" width="5.625" style="1" customWidth="1"/>
    <col min="5891" max="5891" width="4.875" style="1" customWidth="1"/>
    <col min="5892" max="5892" width="5.625" style="1" customWidth="1"/>
    <col min="5893" max="5893" width="13.25" style="1" customWidth="1"/>
    <col min="5894" max="5894" width="5.625" style="1" customWidth="1"/>
    <col min="5895" max="5895" width="29.5" style="1" customWidth="1"/>
    <col min="5896" max="5896" width="70.375" style="1" customWidth="1"/>
    <col min="5897" max="5898" width="5.625" style="1" customWidth="1"/>
    <col min="5899" max="5899" width="24.125" style="1" customWidth="1"/>
    <col min="5900" max="6144" width="9" style="1"/>
    <col min="6145" max="6145" width="4.875" style="1" customWidth="1"/>
    <col min="6146" max="6146" width="5.625" style="1" customWidth="1"/>
    <col min="6147" max="6147" width="4.875" style="1" customWidth="1"/>
    <col min="6148" max="6148" width="5.625" style="1" customWidth="1"/>
    <col min="6149" max="6149" width="13.25" style="1" customWidth="1"/>
    <col min="6150" max="6150" width="5.625" style="1" customWidth="1"/>
    <col min="6151" max="6151" width="29.5" style="1" customWidth="1"/>
    <col min="6152" max="6152" width="70.375" style="1" customWidth="1"/>
    <col min="6153" max="6154" width="5.625" style="1" customWidth="1"/>
    <col min="6155" max="6155" width="24.125" style="1" customWidth="1"/>
    <col min="6156" max="6400" width="9" style="1"/>
    <col min="6401" max="6401" width="4.875" style="1" customWidth="1"/>
    <col min="6402" max="6402" width="5.625" style="1" customWidth="1"/>
    <col min="6403" max="6403" width="4.875" style="1" customWidth="1"/>
    <col min="6404" max="6404" width="5.625" style="1" customWidth="1"/>
    <col min="6405" max="6405" width="13.25" style="1" customWidth="1"/>
    <col min="6406" max="6406" width="5.625" style="1" customWidth="1"/>
    <col min="6407" max="6407" width="29.5" style="1" customWidth="1"/>
    <col min="6408" max="6408" width="70.375" style="1" customWidth="1"/>
    <col min="6409" max="6410" width="5.625" style="1" customWidth="1"/>
    <col min="6411" max="6411" width="24.125" style="1" customWidth="1"/>
    <col min="6412" max="6656" width="9" style="1"/>
    <col min="6657" max="6657" width="4.875" style="1" customWidth="1"/>
    <col min="6658" max="6658" width="5.625" style="1" customWidth="1"/>
    <col min="6659" max="6659" width="4.875" style="1" customWidth="1"/>
    <col min="6660" max="6660" width="5.625" style="1" customWidth="1"/>
    <col min="6661" max="6661" width="13.25" style="1" customWidth="1"/>
    <col min="6662" max="6662" width="5.625" style="1" customWidth="1"/>
    <col min="6663" max="6663" width="29.5" style="1" customWidth="1"/>
    <col min="6664" max="6664" width="70.375" style="1" customWidth="1"/>
    <col min="6665" max="6666" width="5.625" style="1" customWidth="1"/>
    <col min="6667" max="6667" width="24.125" style="1" customWidth="1"/>
    <col min="6668" max="6912" width="9" style="1"/>
    <col min="6913" max="6913" width="4.875" style="1" customWidth="1"/>
    <col min="6914" max="6914" width="5.625" style="1" customWidth="1"/>
    <col min="6915" max="6915" width="4.875" style="1" customWidth="1"/>
    <col min="6916" max="6916" width="5.625" style="1" customWidth="1"/>
    <col min="6917" max="6917" width="13.25" style="1" customWidth="1"/>
    <col min="6918" max="6918" width="5.625" style="1" customWidth="1"/>
    <col min="6919" max="6919" width="29.5" style="1" customWidth="1"/>
    <col min="6920" max="6920" width="70.375" style="1" customWidth="1"/>
    <col min="6921" max="6922" width="5.625" style="1" customWidth="1"/>
    <col min="6923" max="6923" width="24.125" style="1" customWidth="1"/>
    <col min="6924" max="7168" width="9" style="1"/>
    <col min="7169" max="7169" width="4.875" style="1" customWidth="1"/>
    <col min="7170" max="7170" width="5.625" style="1" customWidth="1"/>
    <col min="7171" max="7171" width="4.875" style="1" customWidth="1"/>
    <col min="7172" max="7172" width="5.625" style="1" customWidth="1"/>
    <col min="7173" max="7173" width="13.25" style="1" customWidth="1"/>
    <col min="7174" max="7174" width="5.625" style="1" customWidth="1"/>
    <col min="7175" max="7175" width="29.5" style="1" customWidth="1"/>
    <col min="7176" max="7176" width="70.375" style="1" customWidth="1"/>
    <col min="7177" max="7178" width="5.625" style="1" customWidth="1"/>
    <col min="7179" max="7179" width="24.125" style="1" customWidth="1"/>
    <col min="7180" max="7424" width="9" style="1"/>
    <col min="7425" max="7425" width="4.875" style="1" customWidth="1"/>
    <col min="7426" max="7426" width="5.625" style="1" customWidth="1"/>
    <col min="7427" max="7427" width="4.875" style="1" customWidth="1"/>
    <col min="7428" max="7428" width="5.625" style="1" customWidth="1"/>
    <col min="7429" max="7429" width="13.25" style="1" customWidth="1"/>
    <col min="7430" max="7430" width="5.625" style="1" customWidth="1"/>
    <col min="7431" max="7431" width="29.5" style="1" customWidth="1"/>
    <col min="7432" max="7432" width="70.375" style="1" customWidth="1"/>
    <col min="7433" max="7434" width="5.625" style="1" customWidth="1"/>
    <col min="7435" max="7435" width="24.125" style="1" customWidth="1"/>
    <col min="7436" max="7680" width="9" style="1"/>
    <col min="7681" max="7681" width="4.875" style="1" customWidth="1"/>
    <col min="7682" max="7682" width="5.625" style="1" customWidth="1"/>
    <col min="7683" max="7683" width="4.875" style="1" customWidth="1"/>
    <col min="7684" max="7684" width="5.625" style="1" customWidth="1"/>
    <col min="7685" max="7685" width="13.25" style="1" customWidth="1"/>
    <col min="7686" max="7686" width="5.625" style="1" customWidth="1"/>
    <col min="7687" max="7687" width="29.5" style="1" customWidth="1"/>
    <col min="7688" max="7688" width="70.375" style="1" customWidth="1"/>
    <col min="7689" max="7690" width="5.625" style="1" customWidth="1"/>
    <col min="7691" max="7691" width="24.125" style="1" customWidth="1"/>
    <col min="7692" max="7936" width="9" style="1"/>
    <col min="7937" max="7937" width="4.875" style="1" customWidth="1"/>
    <col min="7938" max="7938" width="5.625" style="1" customWidth="1"/>
    <col min="7939" max="7939" width="4.875" style="1" customWidth="1"/>
    <col min="7940" max="7940" width="5.625" style="1" customWidth="1"/>
    <col min="7941" max="7941" width="13.25" style="1" customWidth="1"/>
    <col min="7942" max="7942" width="5.625" style="1" customWidth="1"/>
    <col min="7943" max="7943" width="29.5" style="1" customWidth="1"/>
    <col min="7944" max="7944" width="70.375" style="1" customWidth="1"/>
    <col min="7945" max="7946" width="5.625" style="1" customWidth="1"/>
    <col min="7947" max="7947" width="24.125" style="1" customWidth="1"/>
    <col min="7948" max="8192" width="9" style="1"/>
    <col min="8193" max="8193" width="4.875" style="1" customWidth="1"/>
    <col min="8194" max="8194" width="5.625" style="1" customWidth="1"/>
    <col min="8195" max="8195" width="4.875" style="1" customWidth="1"/>
    <col min="8196" max="8196" width="5.625" style="1" customWidth="1"/>
    <col min="8197" max="8197" width="13.25" style="1" customWidth="1"/>
    <col min="8198" max="8198" width="5.625" style="1" customWidth="1"/>
    <col min="8199" max="8199" width="29.5" style="1" customWidth="1"/>
    <col min="8200" max="8200" width="70.375" style="1" customWidth="1"/>
    <col min="8201" max="8202" width="5.625" style="1" customWidth="1"/>
    <col min="8203" max="8203" width="24.125" style="1" customWidth="1"/>
    <col min="8204" max="8448" width="9" style="1"/>
    <col min="8449" max="8449" width="4.875" style="1" customWidth="1"/>
    <col min="8450" max="8450" width="5.625" style="1" customWidth="1"/>
    <col min="8451" max="8451" width="4.875" style="1" customWidth="1"/>
    <col min="8452" max="8452" width="5.625" style="1" customWidth="1"/>
    <col min="8453" max="8453" width="13.25" style="1" customWidth="1"/>
    <col min="8454" max="8454" width="5.625" style="1" customWidth="1"/>
    <col min="8455" max="8455" width="29.5" style="1" customWidth="1"/>
    <col min="8456" max="8456" width="70.375" style="1" customWidth="1"/>
    <col min="8457" max="8458" width="5.625" style="1" customWidth="1"/>
    <col min="8459" max="8459" width="24.125" style="1" customWidth="1"/>
    <col min="8460" max="8704" width="9" style="1"/>
    <col min="8705" max="8705" width="4.875" style="1" customWidth="1"/>
    <col min="8706" max="8706" width="5.625" style="1" customWidth="1"/>
    <col min="8707" max="8707" width="4.875" style="1" customWidth="1"/>
    <col min="8708" max="8708" width="5.625" style="1" customWidth="1"/>
    <col min="8709" max="8709" width="13.25" style="1" customWidth="1"/>
    <col min="8710" max="8710" width="5.625" style="1" customWidth="1"/>
    <col min="8711" max="8711" width="29.5" style="1" customWidth="1"/>
    <col min="8712" max="8712" width="70.375" style="1" customWidth="1"/>
    <col min="8713" max="8714" width="5.625" style="1" customWidth="1"/>
    <col min="8715" max="8715" width="24.125" style="1" customWidth="1"/>
    <col min="8716" max="8960" width="9" style="1"/>
    <col min="8961" max="8961" width="4.875" style="1" customWidth="1"/>
    <col min="8962" max="8962" width="5.625" style="1" customWidth="1"/>
    <col min="8963" max="8963" width="4.875" style="1" customWidth="1"/>
    <col min="8964" max="8964" width="5.625" style="1" customWidth="1"/>
    <col min="8965" max="8965" width="13.25" style="1" customWidth="1"/>
    <col min="8966" max="8966" width="5.625" style="1" customWidth="1"/>
    <col min="8967" max="8967" width="29.5" style="1" customWidth="1"/>
    <col min="8968" max="8968" width="70.375" style="1" customWidth="1"/>
    <col min="8969" max="8970" width="5.625" style="1" customWidth="1"/>
    <col min="8971" max="8971" width="24.125" style="1" customWidth="1"/>
    <col min="8972" max="9216" width="9" style="1"/>
    <col min="9217" max="9217" width="4.875" style="1" customWidth="1"/>
    <col min="9218" max="9218" width="5.625" style="1" customWidth="1"/>
    <col min="9219" max="9219" width="4.875" style="1" customWidth="1"/>
    <col min="9220" max="9220" width="5.625" style="1" customWidth="1"/>
    <col min="9221" max="9221" width="13.25" style="1" customWidth="1"/>
    <col min="9222" max="9222" width="5.625" style="1" customWidth="1"/>
    <col min="9223" max="9223" width="29.5" style="1" customWidth="1"/>
    <col min="9224" max="9224" width="70.375" style="1" customWidth="1"/>
    <col min="9225" max="9226" width="5.625" style="1" customWidth="1"/>
    <col min="9227" max="9227" width="24.125" style="1" customWidth="1"/>
    <col min="9228" max="9472" width="9" style="1"/>
    <col min="9473" max="9473" width="4.875" style="1" customWidth="1"/>
    <col min="9474" max="9474" width="5.625" style="1" customWidth="1"/>
    <col min="9475" max="9475" width="4.875" style="1" customWidth="1"/>
    <col min="9476" max="9476" width="5.625" style="1" customWidth="1"/>
    <col min="9477" max="9477" width="13.25" style="1" customWidth="1"/>
    <col min="9478" max="9478" width="5.625" style="1" customWidth="1"/>
    <col min="9479" max="9479" width="29.5" style="1" customWidth="1"/>
    <col min="9480" max="9480" width="70.375" style="1" customWidth="1"/>
    <col min="9481" max="9482" width="5.625" style="1" customWidth="1"/>
    <col min="9483" max="9483" width="24.125" style="1" customWidth="1"/>
    <col min="9484" max="9728" width="9" style="1"/>
    <col min="9729" max="9729" width="4.875" style="1" customWidth="1"/>
    <col min="9730" max="9730" width="5.625" style="1" customWidth="1"/>
    <col min="9731" max="9731" width="4.875" style="1" customWidth="1"/>
    <col min="9732" max="9732" width="5.625" style="1" customWidth="1"/>
    <col min="9733" max="9733" width="13.25" style="1" customWidth="1"/>
    <col min="9734" max="9734" width="5.625" style="1" customWidth="1"/>
    <col min="9735" max="9735" width="29.5" style="1" customWidth="1"/>
    <col min="9736" max="9736" width="70.375" style="1" customWidth="1"/>
    <col min="9737" max="9738" width="5.625" style="1" customWidth="1"/>
    <col min="9739" max="9739" width="24.125" style="1" customWidth="1"/>
    <col min="9740" max="9984" width="9" style="1"/>
    <col min="9985" max="9985" width="4.875" style="1" customWidth="1"/>
    <col min="9986" max="9986" width="5.625" style="1" customWidth="1"/>
    <col min="9987" max="9987" width="4.875" style="1" customWidth="1"/>
    <col min="9988" max="9988" width="5.625" style="1" customWidth="1"/>
    <col min="9989" max="9989" width="13.25" style="1" customWidth="1"/>
    <col min="9990" max="9990" width="5.625" style="1" customWidth="1"/>
    <col min="9991" max="9991" width="29.5" style="1" customWidth="1"/>
    <col min="9992" max="9992" width="70.375" style="1" customWidth="1"/>
    <col min="9993" max="9994" width="5.625" style="1" customWidth="1"/>
    <col min="9995" max="9995" width="24.125" style="1" customWidth="1"/>
    <col min="9996" max="10240" width="9" style="1"/>
    <col min="10241" max="10241" width="4.875" style="1" customWidth="1"/>
    <col min="10242" max="10242" width="5.625" style="1" customWidth="1"/>
    <col min="10243" max="10243" width="4.875" style="1" customWidth="1"/>
    <col min="10244" max="10244" width="5.625" style="1" customWidth="1"/>
    <col min="10245" max="10245" width="13.25" style="1" customWidth="1"/>
    <col min="10246" max="10246" width="5.625" style="1" customWidth="1"/>
    <col min="10247" max="10247" width="29.5" style="1" customWidth="1"/>
    <col min="10248" max="10248" width="70.375" style="1" customWidth="1"/>
    <col min="10249" max="10250" width="5.625" style="1" customWidth="1"/>
    <col min="10251" max="10251" width="24.125" style="1" customWidth="1"/>
    <col min="10252" max="10496" width="9" style="1"/>
    <col min="10497" max="10497" width="4.875" style="1" customWidth="1"/>
    <col min="10498" max="10498" width="5.625" style="1" customWidth="1"/>
    <col min="10499" max="10499" width="4.875" style="1" customWidth="1"/>
    <col min="10500" max="10500" width="5.625" style="1" customWidth="1"/>
    <col min="10501" max="10501" width="13.25" style="1" customWidth="1"/>
    <col min="10502" max="10502" width="5.625" style="1" customWidth="1"/>
    <col min="10503" max="10503" width="29.5" style="1" customWidth="1"/>
    <col min="10504" max="10504" width="70.375" style="1" customWidth="1"/>
    <col min="10505" max="10506" width="5.625" style="1" customWidth="1"/>
    <col min="10507" max="10507" width="24.125" style="1" customWidth="1"/>
    <col min="10508" max="10752" width="9" style="1"/>
    <col min="10753" max="10753" width="4.875" style="1" customWidth="1"/>
    <col min="10754" max="10754" width="5.625" style="1" customWidth="1"/>
    <col min="10755" max="10755" width="4.875" style="1" customWidth="1"/>
    <col min="10756" max="10756" width="5.625" style="1" customWidth="1"/>
    <col min="10757" max="10757" width="13.25" style="1" customWidth="1"/>
    <col min="10758" max="10758" width="5.625" style="1" customWidth="1"/>
    <col min="10759" max="10759" width="29.5" style="1" customWidth="1"/>
    <col min="10760" max="10760" width="70.375" style="1" customWidth="1"/>
    <col min="10761" max="10762" width="5.625" style="1" customWidth="1"/>
    <col min="10763" max="10763" width="24.125" style="1" customWidth="1"/>
    <col min="10764" max="11008" width="9" style="1"/>
    <col min="11009" max="11009" width="4.875" style="1" customWidth="1"/>
    <col min="11010" max="11010" width="5.625" style="1" customWidth="1"/>
    <col min="11011" max="11011" width="4.875" style="1" customWidth="1"/>
    <col min="11012" max="11012" width="5.625" style="1" customWidth="1"/>
    <col min="11013" max="11013" width="13.25" style="1" customWidth="1"/>
    <col min="11014" max="11014" width="5.625" style="1" customWidth="1"/>
    <col min="11015" max="11015" width="29.5" style="1" customWidth="1"/>
    <col min="11016" max="11016" width="70.375" style="1" customWidth="1"/>
    <col min="11017" max="11018" width="5.625" style="1" customWidth="1"/>
    <col min="11019" max="11019" width="24.125" style="1" customWidth="1"/>
    <col min="11020" max="11264" width="9" style="1"/>
    <col min="11265" max="11265" width="4.875" style="1" customWidth="1"/>
    <col min="11266" max="11266" width="5.625" style="1" customWidth="1"/>
    <col min="11267" max="11267" width="4.875" style="1" customWidth="1"/>
    <col min="11268" max="11268" width="5.625" style="1" customWidth="1"/>
    <col min="11269" max="11269" width="13.25" style="1" customWidth="1"/>
    <col min="11270" max="11270" width="5.625" style="1" customWidth="1"/>
    <col min="11271" max="11271" width="29.5" style="1" customWidth="1"/>
    <col min="11272" max="11272" width="70.375" style="1" customWidth="1"/>
    <col min="11273" max="11274" width="5.625" style="1" customWidth="1"/>
    <col min="11275" max="11275" width="24.125" style="1" customWidth="1"/>
    <col min="11276" max="11520" width="9" style="1"/>
    <col min="11521" max="11521" width="4.875" style="1" customWidth="1"/>
    <col min="11522" max="11522" width="5.625" style="1" customWidth="1"/>
    <col min="11523" max="11523" width="4.875" style="1" customWidth="1"/>
    <col min="11524" max="11524" width="5.625" style="1" customWidth="1"/>
    <col min="11525" max="11525" width="13.25" style="1" customWidth="1"/>
    <col min="11526" max="11526" width="5.625" style="1" customWidth="1"/>
    <col min="11527" max="11527" width="29.5" style="1" customWidth="1"/>
    <col min="11528" max="11528" width="70.375" style="1" customWidth="1"/>
    <col min="11529" max="11530" width="5.625" style="1" customWidth="1"/>
    <col min="11531" max="11531" width="24.125" style="1" customWidth="1"/>
    <col min="11532" max="11776" width="9" style="1"/>
    <col min="11777" max="11777" width="4.875" style="1" customWidth="1"/>
    <col min="11778" max="11778" width="5.625" style="1" customWidth="1"/>
    <col min="11779" max="11779" width="4.875" style="1" customWidth="1"/>
    <col min="11780" max="11780" width="5.625" style="1" customWidth="1"/>
    <col min="11781" max="11781" width="13.25" style="1" customWidth="1"/>
    <col min="11782" max="11782" width="5.625" style="1" customWidth="1"/>
    <col min="11783" max="11783" width="29.5" style="1" customWidth="1"/>
    <col min="11784" max="11784" width="70.375" style="1" customWidth="1"/>
    <col min="11785" max="11786" width="5.625" style="1" customWidth="1"/>
    <col min="11787" max="11787" width="24.125" style="1" customWidth="1"/>
    <col min="11788" max="12032" width="9" style="1"/>
    <col min="12033" max="12033" width="4.875" style="1" customWidth="1"/>
    <col min="12034" max="12034" width="5.625" style="1" customWidth="1"/>
    <col min="12035" max="12035" width="4.875" style="1" customWidth="1"/>
    <col min="12036" max="12036" width="5.625" style="1" customWidth="1"/>
    <col min="12037" max="12037" width="13.25" style="1" customWidth="1"/>
    <col min="12038" max="12038" width="5.625" style="1" customWidth="1"/>
    <col min="12039" max="12039" width="29.5" style="1" customWidth="1"/>
    <col min="12040" max="12040" width="70.375" style="1" customWidth="1"/>
    <col min="12041" max="12042" width="5.625" style="1" customWidth="1"/>
    <col min="12043" max="12043" width="24.125" style="1" customWidth="1"/>
    <col min="12044" max="12288" width="9" style="1"/>
    <col min="12289" max="12289" width="4.875" style="1" customWidth="1"/>
    <col min="12290" max="12290" width="5.625" style="1" customWidth="1"/>
    <col min="12291" max="12291" width="4.875" style="1" customWidth="1"/>
    <col min="12292" max="12292" width="5.625" style="1" customWidth="1"/>
    <col min="12293" max="12293" width="13.25" style="1" customWidth="1"/>
    <col min="12294" max="12294" width="5.625" style="1" customWidth="1"/>
    <col min="12295" max="12295" width="29.5" style="1" customWidth="1"/>
    <col min="12296" max="12296" width="70.375" style="1" customWidth="1"/>
    <col min="12297" max="12298" width="5.625" style="1" customWidth="1"/>
    <col min="12299" max="12299" width="24.125" style="1" customWidth="1"/>
    <col min="12300" max="12544" width="9" style="1"/>
    <col min="12545" max="12545" width="4.875" style="1" customWidth="1"/>
    <col min="12546" max="12546" width="5.625" style="1" customWidth="1"/>
    <col min="12547" max="12547" width="4.875" style="1" customWidth="1"/>
    <col min="12548" max="12548" width="5.625" style="1" customWidth="1"/>
    <col min="12549" max="12549" width="13.25" style="1" customWidth="1"/>
    <col min="12550" max="12550" width="5.625" style="1" customWidth="1"/>
    <col min="12551" max="12551" width="29.5" style="1" customWidth="1"/>
    <col min="12552" max="12552" width="70.375" style="1" customWidth="1"/>
    <col min="12553" max="12554" width="5.625" style="1" customWidth="1"/>
    <col min="12555" max="12555" width="24.125" style="1" customWidth="1"/>
    <col min="12556" max="12800" width="9" style="1"/>
    <col min="12801" max="12801" width="4.875" style="1" customWidth="1"/>
    <col min="12802" max="12802" width="5.625" style="1" customWidth="1"/>
    <col min="12803" max="12803" width="4.875" style="1" customWidth="1"/>
    <col min="12804" max="12804" width="5.625" style="1" customWidth="1"/>
    <col min="12805" max="12805" width="13.25" style="1" customWidth="1"/>
    <col min="12806" max="12806" width="5.625" style="1" customWidth="1"/>
    <col min="12807" max="12807" width="29.5" style="1" customWidth="1"/>
    <col min="12808" max="12808" width="70.375" style="1" customWidth="1"/>
    <col min="12809" max="12810" width="5.625" style="1" customWidth="1"/>
    <col min="12811" max="12811" width="24.125" style="1" customWidth="1"/>
    <col min="12812" max="13056" width="9" style="1"/>
    <col min="13057" max="13057" width="4.875" style="1" customWidth="1"/>
    <col min="13058" max="13058" width="5.625" style="1" customWidth="1"/>
    <col min="13059" max="13059" width="4.875" style="1" customWidth="1"/>
    <col min="13060" max="13060" width="5.625" style="1" customWidth="1"/>
    <col min="13061" max="13061" width="13.25" style="1" customWidth="1"/>
    <col min="13062" max="13062" width="5.625" style="1" customWidth="1"/>
    <col min="13063" max="13063" width="29.5" style="1" customWidth="1"/>
    <col min="13064" max="13064" width="70.375" style="1" customWidth="1"/>
    <col min="13065" max="13066" width="5.625" style="1" customWidth="1"/>
    <col min="13067" max="13067" width="24.125" style="1" customWidth="1"/>
    <col min="13068" max="13312" width="9" style="1"/>
    <col min="13313" max="13313" width="4.875" style="1" customWidth="1"/>
    <col min="13314" max="13314" width="5.625" style="1" customWidth="1"/>
    <col min="13315" max="13315" width="4.875" style="1" customWidth="1"/>
    <col min="13316" max="13316" width="5.625" style="1" customWidth="1"/>
    <col min="13317" max="13317" width="13.25" style="1" customWidth="1"/>
    <col min="13318" max="13318" width="5.625" style="1" customWidth="1"/>
    <col min="13319" max="13319" width="29.5" style="1" customWidth="1"/>
    <col min="13320" max="13320" width="70.375" style="1" customWidth="1"/>
    <col min="13321" max="13322" width="5.625" style="1" customWidth="1"/>
    <col min="13323" max="13323" width="24.125" style="1" customWidth="1"/>
    <col min="13324" max="13568" width="9" style="1"/>
    <col min="13569" max="13569" width="4.875" style="1" customWidth="1"/>
    <col min="13570" max="13570" width="5.625" style="1" customWidth="1"/>
    <col min="13571" max="13571" width="4.875" style="1" customWidth="1"/>
    <col min="13572" max="13572" width="5.625" style="1" customWidth="1"/>
    <col min="13573" max="13573" width="13.25" style="1" customWidth="1"/>
    <col min="13574" max="13574" width="5.625" style="1" customWidth="1"/>
    <col min="13575" max="13575" width="29.5" style="1" customWidth="1"/>
    <col min="13576" max="13576" width="70.375" style="1" customWidth="1"/>
    <col min="13577" max="13578" width="5.625" style="1" customWidth="1"/>
    <col min="13579" max="13579" width="24.125" style="1" customWidth="1"/>
    <col min="13580" max="13824" width="9" style="1"/>
    <col min="13825" max="13825" width="4.875" style="1" customWidth="1"/>
    <col min="13826" max="13826" width="5.625" style="1" customWidth="1"/>
    <col min="13827" max="13827" width="4.875" style="1" customWidth="1"/>
    <col min="13828" max="13828" width="5.625" style="1" customWidth="1"/>
    <col min="13829" max="13829" width="13.25" style="1" customWidth="1"/>
    <col min="13830" max="13830" width="5.625" style="1" customWidth="1"/>
    <col min="13831" max="13831" width="29.5" style="1" customWidth="1"/>
    <col min="13832" max="13832" width="70.375" style="1" customWidth="1"/>
    <col min="13833" max="13834" width="5.625" style="1" customWidth="1"/>
    <col min="13835" max="13835" width="24.125" style="1" customWidth="1"/>
    <col min="13836" max="14080" width="9" style="1"/>
    <col min="14081" max="14081" width="4.875" style="1" customWidth="1"/>
    <col min="14082" max="14082" width="5.625" style="1" customWidth="1"/>
    <col min="14083" max="14083" width="4.875" style="1" customWidth="1"/>
    <col min="14084" max="14084" width="5.625" style="1" customWidth="1"/>
    <col min="14085" max="14085" width="13.25" style="1" customWidth="1"/>
    <col min="14086" max="14086" width="5.625" style="1" customWidth="1"/>
    <col min="14087" max="14087" width="29.5" style="1" customWidth="1"/>
    <col min="14088" max="14088" width="70.375" style="1" customWidth="1"/>
    <col min="14089" max="14090" width="5.625" style="1" customWidth="1"/>
    <col min="14091" max="14091" width="24.125" style="1" customWidth="1"/>
    <col min="14092" max="14336" width="9" style="1"/>
    <col min="14337" max="14337" width="4.875" style="1" customWidth="1"/>
    <col min="14338" max="14338" width="5.625" style="1" customWidth="1"/>
    <col min="14339" max="14339" width="4.875" style="1" customWidth="1"/>
    <col min="14340" max="14340" width="5.625" style="1" customWidth="1"/>
    <col min="14341" max="14341" width="13.25" style="1" customWidth="1"/>
    <col min="14342" max="14342" width="5.625" style="1" customWidth="1"/>
    <col min="14343" max="14343" width="29.5" style="1" customWidth="1"/>
    <col min="14344" max="14344" width="70.375" style="1" customWidth="1"/>
    <col min="14345" max="14346" width="5.625" style="1" customWidth="1"/>
    <col min="14347" max="14347" width="24.125" style="1" customWidth="1"/>
    <col min="14348" max="14592" width="9" style="1"/>
    <col min="14593" max="14593" width="4.875" style="1" customWidth="1"/>
    <col min="14594" max="14594" width="5.625" style="1" customWidth="1"/>
    <col min="14595" max="14595" width="4.875" style="1" customWidth="1"/>
    <col min="14596" max="14596" width="5.625" style="1" customWidth="1"/>
    <col min="14597" max="14597" width="13.25" style="1" customWidth="1"/>
    <col min="14598" max="14598" width="5.625" style="1" customWidth="1"/>
    <col min="14599" max="14599" width="29.5" style="1" customWidth="1"/>
    <col min="14600" max="14600" width="70.375" style="1" customWidth="1"/>
    <col min="14601" max="14602" width="5.625" style="1" customWidth="1"/>
    <col min="14603" max="14603" width="24.125" style="1" customWidth="1"/>
    <col min="14604" max="14848" width="9" style="1"/>
    <col min="14849" max="14849" width="4.875" style="1" customWidth="1"/>
    <col min="14850" max="14850" width="5.625" style="1" customWidth="1"/>
    <col min="14851" max="14851" width="4.875" style="1" customWidth="1"/>
    <col min="14852" max="14852" width="5.625" style="1" customWidth="1"/>
    <col min="14853" max="14853" width="13.25" style="1" customWidth="1"/>
    <col min="14854" max="14854" width="5.625" style="1" customWidth="1"/>
    <col min="14855" max="14855" width="29.5" style="1" customWidth="1"/>
    <col min="14856" max="14856" width="70.375" style="1" customWidth="1"/>
    <col min="14857" max="14858" width="5.625" style="1" customWidth="1"/>
    <col min="14859" max="14859" width="24.125" style="1" customWidth="1"/>
    <col min="14860" max="15104" width="9" style="1"/>
    <col min="15105" max="15105" width="4.875" style="1" customWidth="1"/>
    <col min="15106" max="15106" width="5.625" style="1" customWidth="1"/>
    <col min="15107" max="15107" width="4.875" style="1" customWidth="1"/>
    <col min="15108" max="15108" width="5.625" style="1" customWidth="1"/>
    <col min="15109" max="15109" width="13.25" style="1" customWidth="1"/>
    <col min="15110" max="15110" width="5.625" style="1" customWidth="1"/>
    <col min="15111" max="15111" width="29.5" style="1" customWidth="1"/>
    <col min="15112" max="15112" width="70.375" style="1" customWidth="1"/>
    <col min="15113" max="15114" width="5.625" style="1" customWidth="1"/>
    <col min="15115" max="15115" width="24.125" style="1" customWidth="1"/>
    <col min="15116" max="15360" width="9" style="1"/>
    <col min="15361" max="15361" width="4.875" style="1" customWidth="1"/>
    <col min="15362" max="15362" width="5.625" style="1" customWidth="1"/>
    <col min="15363" max="15363" width="4.875" style="1" customWidth="1"/>
    <col min="15364" max="15364" width="5.625" style="1" customWidth="1"/>
    <col min="15365" max="15365" width="13.25" style="1" customWidth="1"/>
    <col min="15366" max="15366" width="5.625" style="1" customWidth="1"/>
    <col min="15367" max="15367" width="29.5" style="1" customWidth="1"/>
    <col min="15368" max="15368" width="70.375" style="1" customWidth="1"/>
    <col min="15369" max="15370" width="5.625" style="1" customWidth="1"/>
    <col min="15371" max="15371" width="24.125" style="1" customWidth="1"/>
    <col min="15372" max="15616" width="9" style="1"/>
    <col min="15617" max="15617" width="4.875" style="1" customWidth="1"/>
    <col min="15618" max="15618" width="5.625" style="1" customWidth="1"/>
    <col min="15619" max="15619" width="4.875" style="1" customWidth="1"/>
    <col min="15620" max="15620" width="5.625" style="1" customWidth="1"/>
    <col min="15621" max="15621" width="13.25" style="1" customWidth="1"/>
    <col min="15622" max="15622" width="5.625" style="1" customWidth="1"/>
    <col min="15623" max="15623" width="29.5" style="1" customWidth="1"/>
    <col min="15624" max="15624" width="70.375" style="1" customWidth="1"/>
    <col min="15625" max="15626" width="5.625" style="1" customWidth="1"/>
    <col min="15627" max="15627" width="24.125" style="1" customWidth="1"/>
    <col min="15628" max="15872" width="9" style="1"/>
    <col min="15873" max="15873" width="4.875" style="1" customWidth="1"/>
    <col min="15874" max="15874" width="5.625" style="1" customWidth="1"/>
    <col min="15875" max="15875" width="4.875" style="1" customWidth="1"/>
    <col min="15876" max="15876" width="5.625" style="1" customWidth="1"/>
    <col min="15877" max="15877" width="13.25" style="1" customWidth="1"/>
    <col min="15878" max="15878" width="5.625" style="1" customWidth="1"/>
    <col min="15879" max="15879" width="29.5" style="1" customWidth="1"/>
    <col min="15880" max="15880" width="70.375" style="1" customWidth="1"/>
    <col min="15881" max="15882" width="5.625" style="1" customWidth="1"/>
    <col min="15883" max="15883" width="24.125" style="1" customWidth="1"/>
    <col min="15884" max="16128" width="9" style="1"/>
    <col min="16129" max="16129" width="4.875" style="1" customWidth="1"/>
    <col min="16130" max="16130" width="5.625" style="1" customWidth="1"/>
    <col min="16131" max="16131" width="4.875" style="1" customWidth="1"/>
    <col min="16132" max="16132" width="5.625" style="1" customWidth="1"/>
    <col min="16133" max="16133" width="13.25" style="1" customWidth="1"/>
    <col min="16134" max="16134" width="5.625" style="1" customWidth="1"/>
    <col min="16135" max="16135" width="29.5" style="1" customWidth="1"/>
    <col min="16136" max="16136" width="70.375" style="1" customWidth="1"/>
    <col min="16137" max="16138" width="5.625" style="1" customWidth="1"/>
    <col min="16139" max="16139" width="24.125" style="1" customWidth="1"/>
    <col min="16140" max="16384" width="9" style="1"/>
  </cols>
  <sheetData>
    <row r="1" spans="1:11" x14ac:dyDescent="0.2">
      <c r="A1" s="90" t="s">
        <v>121</v>
      </c>
      <c r="B1" s="90"/>
      <c r="D1" s="3"/>
    </row>
    <row r="2" spans="1:11" ht="28.15" customHeight="1" x14ac:dyDescent="0.2">
      <c r="A2" s="91" t="s">
        <v>109</v>
      </c>
      <c r="B2" s="91"/>
      <c r="C2" s="91"/>
      <c r="D2" s="91"/>
      <c r="E2" s="91"/>
      <c r="F2" s="91"/>
      <c r="G2" s="91"/>
      <c r="H2" s="91"/>
      <c r="I2" s="91"/>
      <c r="J2" s="91"/>
      <c r="K2" s="91"/>
    </row>
    <row r="3" spans="1:11" ht="30.75" customHeight="1" x14ac:dyDescent="0.2">
      <c r="A3" s="12" t="s">
        <v>21</v>
      </c>
      <c r="B3" s="12" t="s">
        <v>22</v>
      </c>
      <c r="C3" s="12" t="s">
        <v>23</v>
      </c>
      <c r="D3" s="12" t="s">
        <v>22</v>
      </c>
      <c r="E3" s="12" t="s">
        <v>24</v>
      </c>
      <c r="F3" s="12" t="s">
        <v>22</v>
      </c>
      <c r="G3" s="12" t="s">
        <v>25</v>
      </c>
      <c r="H3" s="13" t="s">
        <v>26</v>
      </c>
      <c r="I3" s="43" t="s">
        <v>27</v>
      </c>
      <c r="J3" s="43" t="s">
        <v>28</v>
      </c>
      <c r="K3" s="12" t="s">
        <v>29</v>
      </c>
    </row>
    <row r="4" spans="1:11" ht="28.5" customHeight="1" x14ac:dyDescent="0.2">
      <c r="A4" s="64" t="s">
        <v>30</v>
      </c>
      <c r="B4" s="56">
        <f>D4+D12+D19</f>
        <v>15</v>
      </c>
      <c r="C4" s="64" t="s">
        <v>31</v>
      </c>
      <c r="D4" s="92">
        <f>F4+F9</f>
        <v>4</v>
      </c>
      <c r="E4" s="66" t="s">
        <v>32</v>
      </c>
      <c r="F4" s="66">
        <v>2.5</v>
      </c>
      <c r="G4" s="72" t="s">
        <v>33</v>
      </c>
      <c r="H4" s="14" t="s">
        <v>34</v>
      </c>
      <c r="I4" s="76">
        <f>F4-J4</f>
        <v>2.5</v>
      </c>
      <c r="J4" s="74"/>
      <c r="K4" s="70" t="s">
        <v>111</v>
      </c>
    </row>
    <row r="5" spans="1:11" ht="28.5" customHeight="1" x14ac:dyDescent="0.2">
      <c r="A5" s="65"/>
      <c r="B5" s="63"/>
      <c r="C5" s="65"/>
      <c r="D5" s="92"/>
      <c r="E5" s="70"/>
      <c r="F5" s="70"/>
      <c r="G5" s="93"/>
      <c r="H5" s="14" t="s">
        <v>35</v>
      </c>
      <c r="I5" s="82"/>
      <c r="J5" s="75"/>
      <c r="K5" s="70"/>
    </row>
    <row r="6" spans="1:11" ht="28.5" customHeight="1" x14ac:dyDescent="0.2">
      <c r="A6" s="65"/>
      <c r="B6" s="63"/>
      <c r="C6" s="65"/>
      <c r="D6" s="92"/>
      <c r="E6" s="70"/>
      <c r="F6" s="70"/>
      <c r="G6" s="93"/>
      <c r="H6" s="14" t="s">
        <v>36</v>
      </c>
      <c r="I6" s="82"/>
      <c r="J6" s="75"/>
      <c r="K6" s="70"/>
    </row>
    <row r="7" spans="1:11" ht="28.5" customHeight="1" x14ac:dyDescent="0.2">
      <c r="A7" s="65"/>
      <c r="B7" s="63"/>
      <c r="C7" s="65"/>
      <c r="D7" s="92"/>
      <c r="E7" s="70"/>
      <c r="F7" s="70"/>
      <c r="G7" s="93"/>
      <c r="H7" s="14" t="s">
        <v>37</v>
      </c>
      <c r="I7" s="82"/>
      <c r="J7" s="75"/>
      <c r="K7" s="70"/>
    </row>
    <row r="8" spans="1:11" ht="28.5" customHeight="1" x14ac:dyDescent="0.2">
      <c r="A8" s="65"/>
      <c r="B8" s="63"/>
      <c r="C8" s="65"/>
      <c r="D8" s="92"/>
      <c r="E8" s="70"/>
      <c r="F8" s="70"/>
      <c r="G8" s="93"/>
      <c r="H8" s="14" t="s">
        <v>38</v>
      </c>
      <c r="I8" s="82"/>
      <c r="J8" s="76"/>
      <c r="K8" s="70"/>
    </row>
    <row r="9" spans="1:11" ht="28.5" customHeight="1" x14ac:dyDescent="0.2">
      <c r="A9" s="65"/>
      <c r="B9" s="63"/>
      <c r="C9" s="65"/>
      <c r="D9" s="92"/>
      <c r="E9" s="70" t="s">
        <v>39</v>
      </c>
      <c r="F9" s="64">
        <v>1.5</v>
      </c>
      <c r="G9" s="69" t="s">
        <v>40</v>
      </c>
      <c r="H9" s="31" t="s">
        <v>41</v>
      </c>
      <c r="I9" s="82">
        <f>F9-J9</f>
        <v>1.5</v>
      </c>
      <c r="J9" s="74"/>
      <c r="K9" s="70" t="s">
        <v>112</v>
      </c>
    </row>
    <row r="10" spans="1:11" ht="28.5" customHeight="1" x14ac:dyDescent="0.2">
      <c r="A10" s="65"/>
      <c r="B10" s="63"/>
      <c r="C10" s="65"/>
      <c r="D10" s="92"/>
      <c r="E10" s="70"/>
      <c r="F10" s="65"/>
      <c r="G10" s="69"/>
      <c r="H10" s="15" t="s">
        <v>42</v>
      </c>
      <c r="I10" s="82"/>
      <c r="J10" s="75"/>
      <c r="K10" s="70"/>
    </row>
    <row r="11" spans="1:11" ht="28.5" customHeight="1" x14ac:dyDescent="0.2">
      <c r="A11" s="65"/>
      <c r="B11" s="63"/>
      <c r="C11" s="66"/>
      <c r="D11" s="92"/>
      <c r="E11" s="64"/>
      <c r="F11" s="66"/>
      <c r="G11" s="69"/>
      <c r="H11" s="32" t="s">
        <v>43</v>
      </c>
      <c r="I11" s="82"/>
      <c r="J11" s="76"/>
      <c r="K11" s="70"/>
    </row>
    <row r="12" spans="1:11" ht="28.5" customHeight="1" x14ac:dyDescent="0.2">
      <c r="A12" s="65"/>
      <c r="B12" s="63"/>
      <c r="C12" s="64" t="s">
        <v>44</v>
      </c>
      <c r="D12" s="64">
        <f>F12+F16</f>
        <v>5</v>
      </c>
      <c r="E12" s="64" t="s">
        <v>45</v>
      </c>
      <c r="F12" s="64">
        <v>2</v>
      </c>
      <c r="G12" s="67" t="s">
        <v>46</v>
      </c>
      <c r="H12" s="31" t="s">
        <v>47</v>
      </c>
      <c r="I12" s="74">
        <f>F12-J12</f>
        <v>2</v>
      </c>
      <c r="J12" s="74"/>
      <c r="K12" s="64" t="s">
        <v>113</v>
      </c>
    </row>
    <row r="13" spans="1:11" ht="28.5" customHeight="1" x14ac:dyDescent="0.2">
      <c r="A13" s="65"/>
      <c r="B13" s="63"/>
      <c r="C13" s="65"/>
      <c r="D13" s="65"/>
      <c r="E13" s="65"/>
      <c r="F13" s="65"/>
      <c r="G13" s="89"/>
      <c r="H13" s="15" t="s">
        <v>48</v>
      </c>
      <c r="I13" s="75"/>
      <c r="J13" s="75"/>
      <c r="K13" s="65"/>
    </row>
    <row r="14" spans="1:11" ht="28.5" customHeight="1" x14ac:dyDescent="0.2">
      <c r="A14" s="65"/>
      <c r="B14" s="63"/>
      <c r="C14" s="65"/>
      <c r="D14" s="65"/>
      <c r="E14" s="65"/>
      <c r="F14" s="65"/>
      <c r="G14" s="89"/>
      <c r="H14" s="15" t="s">
        <v>49</v>
      </c>
      <c r="I14" s="75"/>
      <c r="J14" s="75"/>
      <c r="K14" s="65"/>
    </row>
    <row r="15" spans="1:11" ht="28.5" customHeight="1" x14ac:dyDescent="0.2">
      <c r="A15" s="65"/>
      <c r="B15" s="63"/>
      <c r="C15" s="65"/>
      <c r="D15" s="65"/>
      <c r="E15" s="66"/>
      <c r="F15" s="66"/>
      <c r="G15" s="89"/>
      <c r="H15" s="32" t="s">
        <v>50</v>
      </c>
      <c r="I15" s="76"/>
      <c r="J15" s="76"/>
      <c r="K15" s="66"/>
    </row>
    <row r="16" spans="1:11" ht="28.5" customHeight="1" x14ac:dyDescent="0.2">
      <c r="A16" s="65"/>
      <c r="B16" s="63"/>
      <c r="C16" s="65"/>
      <c r="D16" s="65"/>
      <c r="E16" s="70" t="s">
        <v>51</v>
      </c>
      <c r="F16" s="94">
        <v>3</v>
      </c>
      <c r="G16" s="71" t="s">
        <v>52</v>
      </c>
      <c r="H16" s="16" t="s">
        <v>53</v>
      </c>
      <c r="I16" s="74">
        <f>F16-J16</f>
        <v>2</v>
      </c>
      <c r="J16" s="74">
        <v>1</v>
      </c>
      <c r="K16" s="64" t="s">
        <v>146</v>
      </c>
    </row>
    <row r="17" spans="1:11" ht="28.5" customHeight="1" x14ac:dyDescent="0.2">
      <c r="A17" s="65"/>
      <c r="B17" s="63"/>
      <c r="C17" s="65"/>
      <c r="D17" s="65"/>
      <c r="E17" s="70"/>
      <c r="F17" s="94"/>
      <c r="G17" s="73"/>
      <c r="H17" s="14" t="s">
        <v>54</v>
      </c>
      <c r="I17" s="75"/>
      <c r="J17" s="75"/>
      <c r="K17" s="65"/>
    </row>
    <row r="18" spans="1:11" ht="28.5" customHeight="1" x14ac:dyDescent="0.2">
      <c r="A18" s="65"/>
      <c r="B18" s="63"/>
      <c r="C18" s="65"/>
      <c r="D18" s="65"/>
      <c r="E18" s="70"/>
      <c r="F18" s="94"/>
      <c r="G18" s="72"/>
      <c r="H18" s="17" t="s">
        <v>55</v>
      </c>
      <c r="I18" s="76"/>
      <c r="J18" s="76"/>
      <c r="K18" s="66"/>
    </row>
    <row r="19" spans="1:11" ht="28.5" customHeight="1" x14ac:dyDescent="0.2">
      <c r="A19" s="65"/>
      <c r="B19" s="63"/>
      <c r="C19" s="70" t="s">
        <v>56</v>
      </c>
      <c r="D19" s="64">
        <f>F19+F23</f>
        <v>6</v>
      </c>
      <c r="E19" s="70" t="s">
        <v>57</v>
      </c>
      <c r="F19" s="70">
        <v>4</v>
      </c>
      <c r="G19" s="71" t="s">
        <v>58</v>
      </c>
      <c r="H19" s="16" t="s">
        <v>59</v>
      </c>
      <c r="I19" s="74">
        <f>F19-J19</f>
        <v>4</v>
      </c>
      <c r="J19" s="74"/>
      <c r="K19" s="71"/>
    </row>
    <row r="20" spans="1:11" ht="28.5" customHeight="1" x14ac:dyDescent="0.2">
      <c r="A20" s="65"/>
      <c r="B20" s="63"/>
      <c r="C20" s="70"/>
      <c r="D20" s="65"/>
      <c r="E20" s="70"/>
      <c r="F20" s="70"/>
      <c r="G20" s="73"/>
      <c r="H20" s="14" t="s">
        <v>60</v>
      </c>
      <c r="I20" s="75"/>
      <c r="J20" s="75"/>
      <c r="K20" s="73"/>
    </row>
    <row r="21" spans="1:11" ht="28.5" customHeight="1" x14ac:dyDescent="0.2">
      <c r="A21" s="65"/>
      <c r="B21" s="63"/>
      <c r="C21" s="70"/>
      <c r="D21" s="65"/>
      <c r="E21" s="70"/>
      <c r="F21" s="70"/>
      <c r="G21" s="73"/>
      <c r="H21" s="14" t="s">
        <v>116</v>
      </c>
      <c r="I21" s="75"/>
      <c r="J21" s="75"/>
      <c r="K21" s="73"/>
    </row>
    <row r="22" spans="1:11" ht="28.5" customHeight="1" x14ac:dyDescent="0.2">
      <c r="A22" s="65"/>
      <c r="B22" s="63"/>
      <c r="C22" s="70"/>
      <c r="D22" s="65"/>
      <c r="E22" s="70"/>
      <c r="F22" s="70"/>
      <c r="G22" s="72"/>
      <c r="H22" s="17" t="s">
        <v>117</v>
      </c>
      <c r="I22" s="76"/>
      <c r="J22" s="76"/>
      <c r="K22" s="72"/>
    </row>
    <row r="23" spans="1:11" ht="28.5" customHeight="1" x14ac:dyDescent="0.2">
      <c r="A23" s="65"/>
      <c r="B23" s="63"/>
      <c r="C23" s="70"/>
      <c r="D23" s="65"/>
      <c r="E23" s="70" t="s">
        <v>61</v>
      </c>
      <c r="F23" s="70">
        <v>2</v>
      </c>
      <c r="G23" s="73" t="s">
        <v>62</v>
      </c>
      <c r="H23" s="14" t="s">
        <v>63</v>
      </c>
      <c r="I23" s="74">
        <f>F23-J23</f>
        <v>2</v>
      </c>
      <c r="J23" s="74"/>
      <c r="K23" s="70" t="s">
        <v>114</v>
      </c>
    </row>
    <row r="24" spans="1:11" ht="28.5" customHeight="1" x14ac:dyDescent="0.2">
      <c r="A24" s="65"/>
      <c r="B24" s="63"/>
      <c r="C24" s="70"/>
      <c r="D24" s="65"/>
      <c r="E24" s="70"/>
      <c r="F24" s="70"/>
      <c r="G24" s="73"/>
      <c r="H24" s="14" t="s">
        <v>64</v>
      </c>
      <c r="I24" s="75"/>
      <c r="J24" s="75"/>
      <c r="K24" s="70"/>
    </row>
    <row r="25" spans="1:11" ht="28.5" customHeight="1" x14ac:dyDescent="0.2">
      <c r="A25" s="56" t="s">
        <v>65</v>
      </c>
      <c r="B25" s="64">
        <f>D25+D36</f>
        <v>27</v>
      </c>
      <c r="C25" s="70" t="s">
        <v>66</v>
      </c>
      <c r="D25" s="70">
        <f>F25+F29+F32</f>
        <v>12</v>
      </c>
      <c r="E25" s="64" t="s">
        <v>67</v>
      </c>
      <c r="F25" s="64">
        <v>2</v>
      </c>
      <c r="G25" s="69" t="s">
        <v>68</v>
      </c>
      <c r="H25" s="29" t="s">
        <v>69</v>
      </c>
      <c r="I25" s="74">
        <f>F25-J25</f>
        <v>2</v>
      </c>
      <c r="J25" s="74"/>
      <c r="K25" s="70" t="s">
        <v>115</v>
      </c>
    </row>
    <row r="26" spans="1:11" ht="28.5" customHeight="1" x14ac:dyDescent="0.2">
      <c r="A26" s="63"/>
      <c r="B26" s="65"/>
      <c r="C26" s="70"/>
      <c r="D26" s="70"/>
      <c r="E26" s="65"/>
      <c r="F26" s="65"/>
      <c r="G26" s="69"/>
      <c r="H26" s="30" t="s">
        <v>145</v>
      </c>
      <c r="I26" s="75"/>
      <c r="J26" s="75"/>
      <c r="K26" s="70"/>
    </row>
    <row r="27" spans="1:11" ht="28.5" customHeight="1" x14ac:dyDescent="0.2">
      <c r="A27" s="63"/>
      <c r="B27" s="65"/>
      <c r="C27" s="70"/>
      <c r="D27" s="70"/>
      <c r="E27" s="65"/>
      <c r="F27" s="65"/>
      <c r="G27" s="69"/>
      <c r="H27" s="30" t="s">
        <v>70</v>
      </c>
      <c r="I27" s="75"/>
      <c r="J27" s="75"/>
      <c r="K27" s="70"/>
    </row>
    <row r="28" spans="1:11" ht="28.5" customHeight="1" x14ac:dyDescent="0.2">
      <c r="A28" s="63"/>
      <c r="B28" s="65"/>
      <c r="C28" s="70"/>
      <c r="D28" s="70"/>
      <c r="E28" s="66"/>
      <c r="F28" s="66"/>
      <c r="G28" s="69"/>
      <c r="H28" s="30" t="s">
        <v>71</v>
      </c>
      <c r="I28" s="76"/>
      <c r="J28" s="76"/>
      <c r="K28" s="70"/>
    </row>
    <row r="29" spans="1:11" ht="28.5" customHeight="1" x14ac:dyDescent="0.2">
      <c r="A29" s="63"/>
      <c r="B29" s="65"/>
      <c r="C29" s="70"/>
      <c r="D29" s="70"/>
      <c r="E29" s="64" t="s">
        <v>72</v>
      </c>
      <c r="F29" s="64">
        <v>2</v>
      </c>
      <c r="G29" s="69" t="s">
        <v>73</v>
      </c>
      <c r="H29" s="29" t="s">
        <v>74</v>
      </c>
      <c r="I29" s="74">
        <f>F29-J29</f>
        <v>2</v>
      </c>
      <c r="J29" s="74"/>
      <c r="K29" s="64"/>
    </row>
    <row r="30" spans="1:11" ht="28.5" customHeight="1" x14ac:dyDescent="0.2">
      <c r="A30" s="63"/>
      <c r="B30" s="65"/>
      <c r="C30" s="70"/>
      <c r="D30" s="70"/>
      <c r="E30" s="65"/>
      <c r="F30" s="65"/>
      <c r="G30" s="69"/>
      <c r="H30" s="30" t="s">
        <v>144</v>
      </c>
      <c r="I30" s="75"/>
      <c r="J30" s="75"/>
      <c r="K30" s="65"/>
    </row>
    <row r="31" spans="1:11" ht="28.5" customHeight="1" x14ac:dyDescent="0.2">
      <c r="A31" s="63"/>
      <c r="B31" s="65"/>
      <c r="C31" s="70"/>
      <c r="D31" s="70"/>
      <c r="E31" s="66"/>
      <c r="F31" s="66"/>
      <c r="G31" s="69"/>
      <c r="H31" s="33" t="s">
        <v>75</v>
      </c>
      <c r="I31" s="76"/>
      <c r="J31" s="76"/>
      <c r="K31" s="66"/>
    </row>
    <row r="32" spans="1:11" ht="28.5" customHeight="1" x14ac:dyDescent="0.2">
      <c r="A32" s="63"/>
      <c r="B32" s="65"/>
      <c r="C32" s="70"/>
      <c r="D32" s="70"/>
      <c r="E32" s="64" t="s">
        <v>76</v>
      </c>
      <c r="F32" s="64">
        <v>8</v>
      </c>
      <c r="G32" s="88" t="s">
        <v>77</v>
      </c>
      <c r="H32" s="29" t="s">
        <v>78</v>
      </c>
      <c r="I32" s="74">
        <f>F32-J32</f>
        <v>5</v>
      </c>
      <c r="J32" s="74">
        <v>3</v>
      </c>
      <c r="K32" s="71" t="s">
        <v>143</v>
      </c>
    </row>
    <row r="33" spans="1:11" ht="28.5" customHeight="1" x14ac:dyDescent="0.2">
      <c r="A33" s="63"/>
      <c r="B33" s="65"/>
      <c r="C33" s="70"/>
      <c r="D33" s="70"/>
      <c r="E33" s="65"/>
      <c r="F33" s="65"/>
      <c r="G33" s="88"/>
      <c r="H33" s="30" t="s">
        <v>79</v>
      </c>
      <c r="I33" s="75"/>
      <c r="J33" s="75"/>
      <c r="K33" s="73"/>
    </row>
    <row r="34" spans="1:11" ht="28.5" customHeight="1" x14ac:dyDescent="0.2">
      <c r="A34" s="63"/>
      <c r="B34" s="65"/>
      <c r="C34" s="70"/>
      <c r="D34" s="70"/>
      <c r="E34" s="65"/>
      <c r="F34" s="65"/>
      <c r="G34" s="88"/>
      <c r="H34" s="30" t="s">
        <v>135</v>
      </c>
      <c r="I34" s="75"/>
      <c r="J34" s="75"/>
      <c r="K34" s="73"/>
    </row>
    <row r="35" spans="1:11" ht="28.5" customHeight="1" x14ac:dyDescent="0.2">
      <c r="A35" s="63"/>
      <c r="B35" s="65"/>
      <c r="C35" s="70"/>
      <c r="D35" s="70"/>
      <c r="E35" s="66"/>
      <c r="F35" s="65"/>
      <c r="G35" s="88"/>
      <c r="H35" s="37" t="s">
        <v>136</v>
      </c>
      <c r="I35" s="75"/>
      <c r="J35" s="75"/>
      <c r="K35" s="73"/>
    </row>
    <row r="36" spans="1:11" ht="28.5" customHeight="1" x14ac:dyDescent="0.2">
      <c r="A36" s="63"/>
      <c r="B36" s="65"/>
      <c r="C36" s="70" t="s">
        <v>80</v>
      </c>
      <c r="D36" s="70">
        <f>F36+F38</f>
        <v>15</v>
      </c>
      <c r="E36" s="70" t="s">
        <v>81</v>
      </c>
      <c r="F36" s="70">
        <v>4</v>
      </c>
      <c r="G36" s="71" t="s">
        <v>82</v>
      </c>
      <c r="H36" s="29" t="s">
        <v>83</v>
      </c>
      <c r="I36" s="82">
        <f>F36-J36</f>
        <v>4</v>
      </c>
      <c r="J36" s="74"/>
      <c r="K36" s="71"/>
    </row>
    <row r="37" spans="1:11" ht="28.5" customHeight="1" x14ac:dyDescent="0.2">
      <c r="A37" s="63"/>
      <c r="B37" s="65"/>
      <c r="C37" s="70"/>
      <c r="D37" s="70"/>
      <c r="E37" s="70"/>
      <c r="F37" s="70"/>
      <c r="G37" s="72"/>
      <c r="H37" s="33" t="s">
        <v>84</v>
      </c>
      <c r="I37" s="82"/>
      <c r="J37" s="76"/>
      <c r="K37" s="72"/>
    </row>
    <row r="38" spans="1:11" ht="28.5" customHeight="1" x14ac:dyDescent="0.2">
      <c r="A38" s="63"/>
      <c r="B38" s="65"/>
      <c r="C38" s="70"/>
      <c r="D38" s="70"/>
      <c r="E38" s="70" t="s">
        <v>147</v>
      </c>
      <c r="F38" s="70">
        <v>11</v>
      </c>
      <c r="G38" s="69" t="s">
        <v>148</v>
      </c>
      <c r="H38" s="18" t="s">
        <v>126</v>
      </c>
      <c r="I38" s="82">
        <f>F38-J38</f>
        <v>6</v>
      </c>
      <c r="J38" s="74">
        <v>5</v>
      </c>
      <c r="K38" s="71" t="s">
        <v>139</v>
      </c>
    </row>
    <row r="39" spans="1:11" ht="28.5" customHeight="1" x14ac:dyDescent="0.2">
      <c r="A39" s="63"/>
      <c r="B39" s="65"/>
      <c r="C39" s="70"/>
      <c r="D39" s="70"/>
      <c r="E39" s="70"/>
      <c r="F39" s="70"/>
      <c r="G39" s="69"/>
      <c r="H39" s="18" t="s">
        <v>140</v>
      </c>
      <c r="I39" s="82"/>
      <c r="J39" s="75"/>
      <c r="K39" s="73"/>
    </row>
    <row r="40" spans="1:11" ht="28.5" customHeight="1" x14ac:dyDescent="0.2">
      <c r="A40" s="63"/>
      <c r="B40" s="65"/>
      <c r="C40" s="70"/>
      <c r="D40" s="70"/>
      <c r="E40" s="70"/>
      <c r="F40" s="70"/>
      <c r="G40" s="69"/>
      <c r="H40" s="18" t="s">
        <v>128</v>
      </c>
      <c r="I40" s="82"/>
      <c r="J40" s="75"/>
      <c r="K40" s="73"/>
    </row>
    <row r="41" spans="1:11" ht="28.5" customHeight="1" x14ac:dyDescent="0.2">
      <c r="A41" s="51"/>
      <c r="B41" s="66"/>
      <c r="C41" s="70"/>
      <c r="D41" s="70"/>
      <c r="E41" s="70"/>
      <c r="F41" s="70"/>
      <c r="G41" s="69"/>
      <c r="H41" s="19" t="s">
        <v>138</v>
      </c>
      <c r="I41" s="82"/>
      <c r="J41" s="76"/>
      <c r="K41" s="72"/>
    </row>
    <row r="42" spans="1:11" ht="28.5" customHeight="1" x14ac:dyDescent="0.2">
      <c r="A42" s="64" t="s">
        <v>85</v>
      </c>
      <c r="B42" s="56">
        <f>D42+D45+D51+D57</f>
        <v>34</v>
      </c>
      <c r="C42" s="64" t="s">
        <v>86</v>
      </c>
      <c r="D42" s="64">
        <f>F42</f>
        <v>12</v>
      </c>
      <c r="E42" s="64" t="s">
        <v>87</v>
      </c>
      <c r="F42" s="64">
        <v>12</v>
      </c>
      <c r="G42" s="69" t="s">
        <v>88</v>
      </c>
      <c r="H42" s="77" t="s">
        <v>118</v>
      </c>
      <c r="I42" s="74">
        <f>F42-J42</f>
        <v>10</v>
      </c>
      <c r="J42" s="74">
        <v>2</v>
      </c>
      <c r="K42" s="71" t="s">
        <v>119</v>
      </c>
    </row>
    <row r="43" spans="1:11" ht="28.5" customHeight="1" x14ac:dyDescent="0.2">
      <c r="A43" s="65"/>
      <c r="B43" s="63"/>
      <c r="C43" s="65"/>
      <c r="D43" s="65"/>
      <c r="E43" s="65"/>
      <c r="F43" s="65"/>
      <c r="G43" s="69"/>
      <c r="H43" s="78"/>
      <c r="I43" s="83"/>
      <c r="J43" s="83"/>
      <c r="K43" s="73"/>
    </row>
    <row r="44" spans="1:11" ht="28.5" customHeight="1" x14ac:dyDescent="0.2">
      <c r="A44" s="65"/>
      <c r="B44" s="63"/>
      <c r="C44" s="66"/>
      <c r="D44" s="66"/>
      <c r="E44" s="66"/>
      <c r="F44" s="66"/>
      <c r="G44" s="69"/>
      <c r="H44" s="78"/>
      <c r="I44" s="84"/>
      <c r="J44" s="84"/>
      <c r="K44" s="72"/>
    </row>
    <row r="45" spans="1:11" ht="41.25" customHeight="1" x14ac:dyDescent="0.2">
      <c r="A45" s="65"/>
      <c r="B45" s="63"/>
      <c r="C45" s="64" t="s">
        <v>89</v>
      </c>
      <c r="D45" s="64">
        <f>F45</f>
        <v>12</v>
      </c>
      <c r="E45" s="64" t="s">
        <v>90</v>
      </c>
      <c r="F45" s="64">
        <v>12</v>
      </c>
      <c r="G45" s="71" t="s">
        <v>91</v>
      </c>
      <c r="H45" s="29" t="s">
        <v>141</v>
      </c>
      <c r="I45" s="85">
        <f>F45-J45</f>
        <v>8</v>
      </c>
      <c r="J45" s="74">
        <v>4</v>
      </c>
      <c r="K45" s="71" t="s">
        <v>142</v>
      </c>
    </row>
    <row r="46" spans="1:11" ht="41.25" customHeight="1" x14ac:dyDescent="0.2">
      <c r="A46" s="65"/>
      <c r="B46" s="63"/>
      <c r="C46" s="65"/>
      <c r="D46" s="65"/>
      <c r="E46" s="65"/>
      <c r="F46" s="65"/>
      <c r="G46" s="73"/>
      <c r="H46" s="30" t="s">
        <v>129</v>
      </c>
      <c r="I46" s="86"/>
      <c r="J46" s="75"/>
      <c r="K46" s="73"/>
    </row>
    <row r="47" spans="1:11" ht="41.25" customHeight="1" x14ac:dyDescent="0.2">
      <c r="A47" s="65"/>
      <c r="B47" s="63"/>
      <c r="C47" s="65"/>
      <c r="D47" s="65"/>
      <c r="E47" s="65"/>
      <c r="F47" s="65"/>
      <c r="G47" s="73"/>
      <c r="H47" s="30" t="s">
        <v>130</v>
      </c>
      <c r="I47" s="86"/>
      <c r="J47" s="75"/>
      <c r="K47" s="73"/>
    </row>
    <row r="48" spans="1:11" ht="41.25" customHeight="1" x14ac:dyDescent="0.2">
      <c r="A48" s="65"/>
      <c r="B48" s="63"/>
      <c r="C48" s="65"/>
      <c r="D48" s="65"/>
      <c r="E48" s="65"/>
      <c r="F48" s="65"/>
      <c r="G48" s="73"/>
      <c r="H48" s="30" t="s">
        <v>131</v>
      </c>
      <c r="I48" s="86"/>
      <c r="J48" s="75"/>
      <c r="K48" s="73"/>
    </row>
    <row r="49" spans="1:11" ht="41.25" customHeight="1" x14ac:dyDescent="0.2">
      <c r="A49" s="65"/>
      <c r="B49" s="63"/>
      <c r="C49" s="65"/>
      <c r="D49" s="65"/>
      <c r="E49" s="65"/>
      <c r="F49" s="65"/>
      <c r="G49" s="73"/>
      <c r="H49" s="34" t="s">
        <v>132</v>
      </c>
      <c r="I49" s="86"/>
      <c r="J49" s="75"/>
      <c r="K49" s="73"/>
    </row>
    <row r="50" spans="1:11" ht="41.25" customHeight="1" x14ac:dyDescent="0.2">
      <c r="A50" s="65"/>
      <c r="B50" s="63"/>
      <c r="C50" s="66"/>
      <c r="D50" s="66"/>
      <c r="E50" s="66"/>
      <c r="F50" s="66"/>
      <c r="G50" s="72"/>
      <c r="H50" s="35" t="s">
        <v>133</v>
      </c>
      <c r="I50" s="87"/>
      <c r="J50" s="76"/>
      <c r="K50" s="72"/>
    </row>
    <row r="51" spans="1:11" ht="21" customHeight="1" x14ac:dyDescent="0.2">
      <c r="A51" s="65"/>
      <c r="B51" s="63"/>
      <c r="C51" s="65" t="s">
        <v>92</v>
      </c>
      <c r="D51" s="65">
        <f>F51</f>
        <v>6</v>
      </c>
      <c r="E51" s="65" t="s">
        <v>93</v>
      </c>
      <c r="F51" s="65">
        <v>6</v>
      </c>
      <c r="G51" s="65" t="s">
        <v>94</v>
      </c>
      <c r="H51" s="71" t="s">
        <v>125</v>
      </c>
      <c r="I51" s="74">
        <f>F51-J51</f>
        <v>3</v>
      </c>
      <c r="J51" s="74">
        <v>3</v>
      </c>
      <c r="K51" s="71" t="s">
        <v>127</v>
      </c>
    </row>
    <row r="52" spans="1:11" ht="21" customHeight="1" x14ac:dyDescent="0.2">
      <c r="A52" s="65"/>
      <c r="B52" s="63"/>
      <c r="C52" s="65"/>
      <c r="D52" s="65"/>
      <c r="E52" s="65"/>
      <c r="F52" s="65"/>
      <c r="G52" s="65"/>
      <c r="H52" s="73"/>
      <c r="I52" s="75"/>
      <c r="J52" s="75"/>
      <c r="K52" s="73"/>
    </row>
    <row r="53" spans="1:11" ht="21" customHeight="1" x14ac:dyDescent="0.2">
      <c r="A53" s="65"/>
      <c r="B53" s="63"/>
      <c r="C53" s="65"/>
      <c r="D53" s="65"/>
      <c r="E53" s="65"/>
      <c r="F53" s="65"/>
      <c r="G53" s="65"/>
      <c r="H53" s="72"/>
      <c r="I53" s="75"/>
      <c r="J53" s="75"/>
      <c r="K53" s="73"/>
    </row>
    <row r="54" spans="1:11" ht="21" customHeight="1" x14ac:dyDescent="0.2">
      <c r="A54" s="65"/>
      <c r="B54" s="63"/>
      <c r="C54" s="65"/>
      <c r="D54" s="65"/>
      <c r="E54" s="65"/>
      <c r="F54" s="65"/>
      <c r="G54" s="65"/>
      <c r="H54" s="77" t="s">
        <v>124</v>
      </c>
      <c r="I54" s="75"/>
      <c r="J54" s="75"/>
      <c r="K54" s="73"/>
    </row>
    <row r="55" spans="1:11" ht="21" customHeight="1" x14ac:dyDescent="0.2">
      <c r="A55" s="65"/>
      <c r="B55" s="63"/>
      <c r="C55" s="65"/>
      <c r="D55" s="65"/>
      <c r="E55" s="65"/>
      <c r="F55" s="65"/>
      <c r="G55" s="65"/>
      <c r="H55" s="78"/>
      <c r="I55" s="75"/>
      <c r="J55" s="75"/>
      <c r="K55" s="73"/>
    </row>
    <row r="56" spans="1:11" ht="21" customHeight="1" x14ac:dyDescent="0.2">
      <c r="A56" s="65"/>
      <c r="B56" s="63"/>
      <c r="C56" s="66"/>
      <c r="D56" s="66"/>
      <c r="E56" s="66"/>
      <c r="F56" s="66"/>
      <c r="G56" s="66"/>
      <c r="H56" s="79"/>
      <c r="I56" s="76"/>
      <c r="J56" s="76"/>
      <c r="K56" s="72"/>
    </row>
    <row r="57" spans="1:11" ht="28.5" customHeight="1" x14ac:dyDescent="0.2">
      <c r="A57" s="65"/>
      <c r="B57" s="63"/>
      <c r="C57" s="64" t="s">
        <v>95</v>
      </c>
      <c r="D57" s="64">
        <f>F57</f>
        <v>4</v>
      </c>
      <c r="E57" s="64" t="s">
        <v>96</v>
      </c>
      <c r="F57" s="64">
        <v>4</v>
      </c>
      <c r="G57" s="71" t="s">
        <v>97</v>
      </c>
      <c r="H57" s="39" t="s">
        <v>98</v>
      </c>
      <c r="I57" s="82">
        <f>F57-J57</f>
        <v>4</v>
      </c>
      <c r="J57" s="74"/>
      <c r="K57" s="71"/>
    </row>
    <row r="58" spans="1:11" ht="28.5" customHeight="1" x14ac:dyDescent="0.2">
      <c r="A58" s="65"/>
      <c r="B58" s="63"/>
      <c r="C58" s="66"/>
      <c r="D58" s="65"/>
      <c r="E58" s="66"/>
      <c r="F58" s="66"/>
      <c r="G58" s="72"/>
      <c r="H58" s="38" t="s">
        <v>110</v>
      </c>
      <c r="I58" s="82"/>
      <c r="J58" s="76"/>
      <c r="K58" s="72"/>
    </row>
    <row r="59" spans="1:11" ht="28.5" customHeight="1" x14ac:dyDescent="0.2">
      <c r="A59" s="56" t="s">
        <v>99</v>
      </c>
      <c r="B59" s="56">
        <f>D59+D60+D61</f>
        <v>24</v>
      </c>
      <c r="C59" s="64" t="s">
        <v>100</v>
      </c>
      <c r="D59" s="24">
        <f>F59</f>
        <v>12</v>
      </c>
      <c r="E59" s="24" t="s">
        <v>101</v>
      </c>
      <c r="F59" s="24">
        <v>12</v>
      </c>
      <c r="G59" s="28" t="s">
        <v>102</v>
      </c>
      <c r="H59" s="20" t="s">
        <v>120</v>
      </c>
      <c r="I59" s="41">
        <f>F59-J59</f>
        <v>12</v>
      </c>
      <c r="J59" s="41"/>
      <c r="K59" s="21"/>
    </row>
    <row r="60" spans="1:11" ht="28.5" customHeight="1" x14ac:dyDescent="0.2">
      <c r="A60" s="63"/>
      <c r="B60" s="63"/>
      <c r="C60" s="65"/>
      <c r="D60" s="25">
        <f>F60</f>
        <v>6</v>
      </c>
      <c r="E60" s="25" t="s">
        <v>103</v>
      </c>
      <c r="F60" s="25">
        <v>6</v>
      </c>
      <c r="G60" s="26" t="s">
        <v>104</v>
      </c>
      <c r="H60" s="20" t="s">
        <v>122</v>
      </c>
      <c r="I60" s="40">
        <f>F60-J60</f>
        <v>6</v>
      </c>
      <c r="J60" s="40"/>
      <c r="K60" s="26"/>
    </row>
    <row r="61" spans="1:11" ht="28.5" customHeight="1" x14ac:dyDescent="0.2">
      <c r="A61" s="63"/>
      <c r="B61" s="63"/>
      <c r="C61" s="65"/>
      <c r="D61" s="64">
        <f>F61</f>
        <v>6</v>
      </c>
      <c r="E61" s="64" t="s">
        <v>105</v>
      </c>
      <c r="F61" s="64">
        <v>6</v>
      </c>
      <c r="G61" s="67" t="s">
        <v>106</v>
      </c>
      <c r="H61" s="80" t="s">
        <v>123</v>
      </c>
      <c r="I61" s="82">
        <f>F61-J61</f>
        <v>6</v>
      </c>
      <c r="J61" s="74"/>
      <c r="K61" s="70" t="s">
        <v>134</v>
      </c>
    </row>
    <row r="62" spans="1:11" ht="28.5" customHeight="1" x14ac:dyDescent="0.2">
      <c r="A62" s="51"/>
      <c r="B62" s="51"/>
      <c r="C62" s="66"/>
      <c r="D62" s="66"/>
      <c r="E62" s="66"/>
      <c r="F62" s="66"/>
      <c r="G62" s="68"/>
      <c r="H62" s="81"/>
      <c r="I62" s="82"/>
      <c r="J62" s="76"/>
      <c r="K62" s="70"/>
    </row>
    <row r="63" spans="1:11" ht="28.5" customHeight="1" x14ac:dyDescent="0.2">
      <c r="A63" s="25" t="s">
        <v>107</v>
      </c>
      <c r="B63" s="25">
        <f>SUM(B4:B62)</f>
        <v>100</v>
      </c>
      <c r="C63" s="22"/>
      <c r="D63" s="25">
        <f>SUM(D4:D62)</f>
        <v>100</v>
      </c>
      <c r="E63" s="23"/>
      <c r="F63" s="25">
        <f>SUM(F4:F62)</f>
        <v>100</v>
      </c>
      <c r="G63" s="27"/>
      <c r="H63" s="22"/>
      <c r="I63" s="44">
        <f>SUM(I4:I62)</f>
        <v>82</v>
      </c>
      <c r="J63" s="44">
        <f>SUM(J4:J62)</f>
        <v>18</v>
      </c>
      <c r="K63" s="22"/>
    </row>
    <row r="64" spans="1:11" ht="18" customHeight="1" x14ac:dyDescent="0.2"/>
  </sheetData>
  <mergeCells count="130">
    <mergeCell ref="J4:J8"/>
    <mergeCell ref="K4:K8"/>
    <mergeCell ref="E9:E11"/>
    <mergeCell ref="F9:F11"/>
    <mergeCell ref="G9:G11"/>
    <mergeCell ref="I9:I11"/>
    <mergeCell ref="J9:J11"/>
    <mergeCell ref="K9:K11"/>
    <mergeCell ref="A1:B1"/>
    <mergeCell ref="A2:K2"/>
    <mergeCell ref="A4:A24"/>
    <mergeCell ref="B4:B24"/>
    <mergeCell ref="C4:C11"/>
    <mergeCell ref="D4:D11"/>
    <mergeCell ref="E4:E8"/>
    <mergeCell ref="F4:F8"/>
    <mergeCell ref="G4:G8"/>
    <mergeCell ref="I4:I8"/>
    <mergeCell ref="J12:J15"/>
    <mergeCell ref="K12:K15"/>
    <mergeCell ref="E16:E18"/>
    <mergeCell ref="F16:F18"/>
    <mergeCell ref="G16:G18"/>
    <mergeCell ref="I16:I18"/>
    <mergeCell ref="J16:J18"/>
    <mergeCell ref="K16:K18"/>
    <mergeCell ref="C12:C18"/>
    <mergeCell ref="D12:D18"/>
    <mergeCell ref="E12:E15"/>
    <mergeCell ref="F12:F15"/>
    <mergeCell ref="G12:G15"/>
    <mergeCell ref="I12:I15"/>
    <mergeCell ref="J19:J22"/>
    <mergeCell ref="K19:K22"/>
    <mergeCell ref="E23:E24"/>
    <mergeCell ref="F23:F24"/>
    <mergeCell ref="G23:G24"/>
    <mergeCell ref="I23:I24"/>
    <mergeCell ref="J23:J24"/>
    <mergeCell ref="K23:K24"/>
    <mergeCell ref="C19:C24"/>
    <mergeCell ref="D19:D24"/>
    <mergeCell ref="E19:E22"/>
    <mergeCell ref="F19:F22"/>
    <mergeCell ref="G19:G22"/>
    <mergeCell ref="I19:I22"/>
    <mergeCell ref="K25:K28"/>
    <mergeCell ref="E29:E31"/>
    <mergeCell ref="F29:F31"/>
    <mergeCell ref="G29:G31"/>
    <mergeCell ref="I29:I31"/>
    <mergeCell ref="J29:J31"/>
    <mergeCell ref="K29:K31"/>
    <mergeCell ref="A25:A41"/>
    <mergeCell ref="B25:B41"/>
    <mergeCell ref="C25:C35"/>
    <mergeCell ref="D25:D35"/>
    <mergeCell ref="E25:E28"/>
    <mergeCell ref="F25:F28"/>
    <mergeCell ref="E32:E35"/>
    <mergeCell ref="F32:F35"/>
    <mergeCell ref="C36:C41"/>
    <mergeCell ref="D36:D41"/>
    <mergeCell ref="E36:E37"/>
    <mergeCell ref="F36:F37"/>
    <mergeCell ref="G36:G37"/>
    <mergeCell ref="I36:I37"/>
    <mergeCell ref="G25:G28"/>
    <mergeCell ref="I25:I28"/>
    <mergeCell ref="J25:J28"/>
    <mergeCell ref="J36:J37"/>
    <mergeCell ref="K36:K37"/>
    <mergeCell ref="E38:E41"/>
    <mergeCell ref="F38:F41"/>
    <mergeCell ref="G38:G41"/>
    <mergeCell ref="I38:I41"/>
    <mergeCell ref="J38:J41"/>
    <mergeCell ref="K38:K41"/>
    <mergeCell ref="G32:G35"/>
    <mergeCell ref="I32:I35"/>
    <mergeCell ref="J32:J35"/>
    <mergeCell ref="K32:K35"/>
    <mergeCell ref="H42:H44"/>
    <mergeCell ref="I42:I44"/>
    <mergeCell ref="J42:J44"/>
    <mergeCell ref="K42:K44"/>
    <mergeCell ref="C45:C50"/>
    <mergeCell ref="D45:D50"/>
    <mergeCell ref="E45:E50"/>
    <mergeCell ref="F45:F50"/>
    <mergeCell ref="G45:G50"/>
    <mergeCell ref="C42:C44"/>
    <mergeCell ref="D42:D44"/>
    <mergeCell ref="E42:E44"/>
    <mergeCell ref="F42:F44"/>
    <mergeCell ref="I45:I50"/>
    <mergeCell ref="J45:J50"/>
    <mergeCell ref="K45:K50"/>
    <mergeCell ref="K61:K62"/>
    <mergeCell ref="K57:K58"/>
    <mergeCell ref="C51:C56"/>
    <mergeCell ref="D51:D56"/>
    <mergeCell ref="E51:E56"/>
    <mergeCell ref="F51:F56"/>
    <mergeCell ref="G51:G56"/>
    <mergeCell ref="H51:H53"/>
    <mergeCell ref="I51:I56"/>
    <mergeCell ref="J51:J56"/>
    <mergeCell ref="K51:K56"/>
    <mergeCell ref="H54:H56"/>
    <mergeCell ref="H61:H62"/>
    <mergeCell ref="I61:I62"/>
    <mergeCell ref="C57:C58"/>
    <mergeCell ref="D57:D58"/>
    <mergeCell ref="E57:E58"/>
    <mergeCell ref="F57:F58"/>
    <mergeCell ref="G57:G58"/>
    <mergeCell ref="I57:I58"/>
    <mergeCell ref="J57:J58"/>
    <mergeCell ref="J61:J62"/>
    <mergeCell ref="A42:A58"/>
    <mergeCell ref="B42:B58"/>
    <mergeCell ref="A59:A62"/>
    <mergeCell ref="B59:B62"/>
    <mergeCell ref="C59:C62"/>
    <mergeCell ref="D61:D62"/>
    <mergeCell ref="E61:E62"/>
    <mergeCell ref="F61:F62"/>
    <mergeCell ref="G61:G62"/>
    <mergeCell ref="G42:G44"/>
  </mergeCells>
  <phoneticPr fontId="1" type="noConversion"/>
  <pageMargins left="0.47244094488188981" right="0.19685039370078741" top="0.74803149606299213" bottom="0.55118110236220474" header="0.31496062992125984" footer="0.47244094488188981"/>
  <pageSetup paperSize="9" scale="8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收支余明细表 (万元）</vt:lpstr>
      <vt:lpstr>评价指标体系</vt:lpstr>
      <vt:lpstr>评价指标体系!Print_Titles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2021-11-08T09:26:29Z</cp:lastPrinted>
  <dcterms:created xsi:type="dcterms:W3CDTF">2021-09-14T13:42:08Z</dcterms:created>
  <dcterms:modified xsi:type="dcterms:W3CDTF">2021-11-08T09:26:43Z</dcterms:modified>
</cp:coreProperties>
</file>